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0"/>
  </bookViews>
  <sheets>
    <sheet name="IACE" sheetId="1" r:id="rId1"/>
    <sheet name="Frecuencias" sheetId="2" r:id="rId2"/>
  </sheets>
  <definedNames>
    <definedName name="_xlnm.Print_Area" localSheetId="1">'Frecuencias'!$A$1:$I$613</definedName>
    <definedName name="_xlnm.Print_Titles" localSheetId="1">'Frecuencias'!$1:$4</definedName>
  </definedNames>
  <calcPr fullCalcOnLoad="1"/>
</workbook>
</file>

<file path=xl/sharedStrings.xml><?xml version="1.0" encoding="utf-8"?>
<sst xmlns="http://schemas.openxmlformats.org/spreadsheetml/2006/main" count="466" uniqueCount="176">
  <si>
    <t>IACE</t>
  </si>
  <si>
    <t>Nro Cuestionario</t>
  </si>
  <si>
    <t>Nro y Nombre Escuela</t>
  </si>
  <si>
    <t>Fecha</t>
  </si>
  <si>
    <t>P7</t>
  </si>
  <si>
    <t>P15</t>
  </si>
  <si>
    <t xml:space="preserve">Cantidad de Cuestionarios: </t>
  </si>
  <si>
    <t>Cant</t>
  </si>
  <si>
    <t>%</t>
  </si>
  <si>
    <t>TOTAL</t>
  </si>
  <si>
    <t>P8</t>
  </si>
  <si>
    <t>P9</t>
  </si>
  <si>
    <t>P21</t>
  </si>
  <si>
    <t>P24</t>
  </si>
  <si>
    <t>P25</t>
  </si>
  <si>
    <t>No Contesta</t>
  </si>
  <si>
    <t>Provincia</t>
  </si>
  <si>
    <t>Edad</t>
  </si>
  <si>
    <t>Sexo</t>
  </si>
  <si>
    <t>P19</t>
  </si>
  <si>
    <t>Varon</t>
  </si>
  <si>
    <t>Flexible</t>
  </si>
  <si>
    <t>Mujer</t>
  </si>
  <si>
    <t>Inadecuado</t>
  </si>
  <si>
    <t>Exigente</t>
  </si>
  <si>
    <t>Muy flexible</t>
  </si>
  <si>
    <t>P16a</t>
  </si>
  <si>
    <t>P16b</t>
  </si>
  <si>
    <t>P16c</t>
  </si>
  <si>
    <t>P20</t>
  </si>
  <si>
    <t>P23a</t>
  </si>
  <si>
    <t>P23b</t>
  </si>
  <si>
    <t>P23c</t>
  </si>
  <si>
    <t>P23d</t>
  </si>
  <si>
    <t>P23e</t>
  </si>
  <si>
    <t>P23f</t>
  </si>
  <si>
    <t>P23g</t>
  </si>
  <si>
    <t>P23h</t>
  </si>
  <si>
    <t>Localidad</t>
  </si>
  <si>
    <t>Año cursa</t>
  </si>
  <si>
    <t>P9 Otros</t>
  </si>
  <si>
    <t>P10</t>
  </si>
  <si>
    <t>P11</t>
  </si>
  <si>
    <t>P12</t>
  </si>
  <si>
    <t>P13</t>
  </si>
  <si>
    <t>P14 Otros</t>
  </si>
  <si>
    <t>P16d</t>
  </si>
  <si>
    <t>P16e</t>
  </si>
  <si>
    <t>P17a</t>
  </si>
  <si>
    <t>P17b</t>
  </si>
  <si>
    <t>P17c</t>
  </si>
  <si>
    <t>P17d</t>
  </si>
  <si>
    <t>P17e</t>
  </si>
  <si>
    <t>P17f</t>
  </si>
  <si>
    <t>P17g</t>
  </si>
  <si>
    <t>P17h</t>
  </si>
  <si>
    <t>P17i</t>
  </si>
  <si>
    <t>P17j</t>
  </si>
  <si>
    <t>P17k</t>
  </si>
  <si>
    <t>P18</t>
  </si>
  <si>
    <t>P22</t>
  </si>
  <si>
    <t>P17l Rta</t>
  </si>
  <si>
    <t>P17l</t>
  </si>
  <si>
    <t>Le gusta mucho</t>
  </si>
  <si>
    <t>No</t>
  </si>
  <si>
    <t>Sí, participamos</t>
  </si>
  <si>
    <t>Buenos</t>
  </si>
  <si>
    <t>Muy buenos</t>
  </si>
  <si>
    <t>Sí, brinda apoyo</t>
  </si>
  <si>
    <t>Regulares</t>
  </si>
  <si>
    <t>Si</t>
  </si>
  <si>
    <t>Muy seguras</t>
  </si>
  <si>
    <t>Adecuados</t>
  </si>
  <si>
    <t>Bueno</t>
  </si>
  <si>
    <t>Alta</t>
  </si>
  <si>
    <t>Mediana</t>
  </si>
  <si>
    <t>Baja</t>
  </si>
  <si>
    <t>Ninguna</t>
  </si>
  <si>
    <t>Muy bueno</t>
  </si>
  <si>
    <t>Le gusta poco</t>
  </si>
  <si>
    <t>No sé</t>
  </si>
  <si>
    <t>Poco seguras</t>
  </si>
  <si>
    <t>Muy adecuados</t>
  </si>
  <si>
    <t>Regular</t>
  </si>
  <si>
    <t>Malos</t>
  </si>
  <si>
    <t>Seguras</t>
  </si>
  <si>
    <t>4. Año que cursa</t>
  </si>
  <si>
    <t>1° año</t>
  </si>
  <si>
    <t>2° año</t>
  </si>
  <si>
    <t>3° año</t>
  </si>
  <si>
    <t>4° año</t>
  </si>
  <si>
    <t>5° año</t>
  </si>
  <si>
    <t>6° año</t>
  </si>
  <si>
    <t>7. Al adolescente le gusta ir al colegio</t>
  </si>
  <si>
    <t>No le gusta</t>
  </si>
  <si>
    <t>Le gusta</t>
  </si>
  <si>
    <t>No hay centro</t>
  </si>
  <si>
    <t>No participamos</t>
  </si>
  <si>
    <t>Muy democrático</t>
  </si>
  <si>
    <t>Democrático</t>
  </si>
  <si>
    <t>Muy autoritario</t>
  </si>
  <si>
    <t>Autoritario</t>
  </si>
  <si>
    <t>No brinda apoyo</t>
  </si>
  <si>
    <t>A través de tutores</t>
  </si>
  <si>
    <t>A través de los preceptores</t>
  </si>
  <si>
    <t>A través de los profesores</t>
  </si>
  <si>
    <t>Nunca</t>
  </si>
  <si>
    <t>a. Matemáticas</t>
  </si>
  <si>
    <t>b. Lengua y literatura</t>
  </si>
  <si>
    <t>c. Ciencias Sociales</t>
  </si>
  <si>
    <t>d. Ciencias Naturales</t>
  </si>
  <si>
    <t>e. Orientación/especialidad</t>
  </si>
  <si>
    <t>g. Conductas colaborativas y de cooperación</t>
  </si>
  <si>
    <t>k. Predisposición a resolver conflictos sin violencia</t>
  </si>
  <si>
    <t>l. Otros avances</t>
  </si>
  <si>
    <t>18. Sistemas de sanciones o medidas disciplinarias</t>
  </si>
  <si>
    <t>Muy exigente</t>
  </si>
  <si>
    <t>19. Difunde y garantiza los derechos del adolescente</t>
  </si>
  <si>
    <t>Inseguras</t>
  </si>
  <si>
    <t>22. Mantenimiento de la escuela</t>
  </si>
  <si>
    <t>Malo</t>
  </si>
  <si>
    <t>23. Funciones de la escuela secundaria</t>
  </si>
  <si>
    <t xml:space="preserve">a. Prepararlos para continuar estudios superiores </t>
  </si>
  <si>
    <t>f. Capacitarlos en nuevas tecnologías de información</t>
  </si>
  <si>
    <t>g. Acercarlos al arte</t>
  </si>
  <si>
    <t>h. Incluir a adolescentes de todos los sectores sociales</t>
  </si>
  <si>
    <t>24. Calidad Educativa</t>
  </si>
  <si>
    <t>No existen esos espacios</t>
  </si>
  <si>
    <t>a. Responsabilidad con sus tareas escolares</t>
  </si>
  <si>
    <t>b. Utilización de métodos de estudio, incluyendo el uso de la computadora</t>
  </si>
  <si>
    <t>c. Capacidad para expresarse y dialogar</t>
  </si>
  <si>
    <t>d. Hábito de lectura</t>
  </si>
  <si>
    <t>e. Participación en actividades en la escuela</t>
  </si>
  <si>
    <t>f. Vínculos de respeto con los adultos y con sus compañeros</t>
  </si>
  <si>
    <t>h. Capacidades y habilidades para conseguir trabajo futuro</t>
  </si>
  <si>
    <t>i. Motivación para estudiar una carrera terciaria o universitaria</t>
  </si>
  <si>
    <t>j. Cuidado de su salud, en especial la salud sexual y reproductiva</t>
  </si>
  <si>
    <t>20. ¿Instalaciones de la escuela son seguras?</t>
  </si>
  <si>
    <t>c. Prepararlos para que sean buenos ciudadanos</t>
  </si>
  <si>
    <t>14- ¿Qué tipo de apoyo brinda?</t>
  </si>
  <si>
    <t>11 - Estilo de la conducción de los directivos de esta escuela</t>
  </si>
  <si>
    <t xml:space="preserve">12 - Formación o capacidad que tiene la mayoría de los profesores </t>
  </si>
  <si>
    <t xml:space="preserve">15 - Usted o alguno de la flia suelen ayudar en las tareas escolares al adolescente </t>
  </si>
  <si>
    <t xml:space="preserve">17 - Cuadro sobre indicadores de las TRAYECTORIAS ESCOLARES de los alumnos </t>
  </si>
  <si>
    <t>8. El adolescente participa en centro estudiantil</t>
  </si>
  <si>
    <t>10. Vínculos entre docentes, directivos y fliares</t>
  </si>
  <si>
    <t>Muy buena</t>
  </si>
  <si>
    <t>Buena</t>
  </si>
  <si>
    <t>Mala</t>
  </si>
  <si>
    <t>13 - Apoyo especial para los estudiantes que lo necesitan</t>
  </si>
  <si>
    <t>21. Espacios adecuados para la cantidad de estudiantes</t>
  </si>
  <si>
    <t>Muy frecuentemente</t>
  </si>
  <si>
    <t>Frecuentemente</t>
  </si>
  <si>
    <t>Poco frecuentemente</t>
  </si>
  <si>
    <t>b. Formarlos para que tengan mejores condiciones laborales</t>
  </si>
  <si>
    <t>d. Formación ética para que sean conscientes de sus derechos y sus obligaciones</t>
  </si>
  <si>
    <t>e. Formar personas capaces de mejorar las condiciones de vida de su comunidad</t>
  </si>
  <si>
    <t>Mucho</t>
  </si>
  <si>
    <t>Bastante</t>
  </si>
  <si>
    <t>Poco</t>
  </si>
  <si>
    <t>Nada</t>
  </si>
  <si>
    <t>P14a</t>
  </si>
  <si>
    <t>P14b</t>
  </si>
  <si>
    <t>P14c</t>
  </si>
  <si>
    <t>P14NC</t>
  </si>
  <si>
    <t>5. Sexo</t>
  </si>
  <si>
    <t>9. La Flia participa en la cooperadora</t>
  </si>
  <si>
    <t>P26</t>
  </si>
  <si>
    <t>DE ESTUDIANTES</t>
  </si>
  <si>
    <t xml:space="preserve">ENCUESTA A FAMILIARES </t>
  </si>
  <si>
    <t>Poco adecuados</t>
  </si>
  <si>
    <t>P14d</t>
  </si>
  <si>
    <t>Otros</t>
  </si>
  <si>
    <t>16. Resultados del Aprendizaje</t>
  </si>
  <si>
    <t>Regulare</t>
  </si>
  <si>
    <t>No sabe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</si>
</sst>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8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10" fontId="0" fillId="0" borderId="17" xfId="0" applyNumberFormat="1" applyBorder="1" applyAlignment="1">
      <alignment/>
    </xf>
    <xf numFmtId="10" fontId="2" fillId="0" borderId="18" xfId="0" applyNumberFormat="1" applyFont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33" borderId="0" xfId="0" applyNumberFormat="1" applyFont="1" applyFill="1" applyAlignment="1">
      <alignment/>
    </xf>
    <xf numFmtId="49" fontId="0" fillId="0" borderId="0" xfId="0" applyNumberFormat="1" applyAlignment="1" applyProtection="1">
      <alignment/>
      <protection locked="0"/>
    </xf>
    <xf numFmtId="0" fontId="9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"/>
          <c:y val="0.2495"/>
          <c:w val="0.3475"/>
          <c:h val="0.64425"/>
        </c:manualLayout>
      </c:layout>
      <c:pieChart>
        <c:varyColors val="1"/>
        <c:ser>
          <c:idx val="0"/>
          <c:order val="0"/>
          <c:tx>
            <c:strRef>
              <c:f>Frecuencias!$A$76</c:f>
              <c:strCache>
                <c:ptCount val="1"/>
                <c:pt idx="0">
                  <c:v>10. Vínculos entre docentes, directivos y fliares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Frecuencias!$A$79:$A$84</c:f>
              <c:strCache/>
            </c:strRef>
          </c:cat>
          <c:val>
            <c:numRef>
              <c:f>Frecuencias!$B$79:$B$84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875"/>
          <c:w val="0.210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Frecuencias!$A$206</c:f>
              <c:strCache>
                <c:ptCount val="1"/>
                <c:pt idx="0">
                  <c:v>d. Ciencias Naturales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Frecuencias!$A$209:$A$214</c:f>
              <c:strCache/>
            </c:strRef>
          </c:cat>
          <c:val>
            <c:numRef>
              <c:f>Frecuencias!$B$209:$B$214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Frecuencias!$A$220</c:f>
              <c:strCache>
                <c:ptCount val="1"/>
                <c:pt idx="0">
                  <c:v>e. Orientación/especialidad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Frecuencias!$A$223:$A$228</c:f>
              <c:strCache/>
            </c:strRef>
          </c:cat>
          <c:val>
            <c:numRef>
              <c:f>Frecuencias!$B$223:$B$228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Frecuencias!$A$237</c:f>
              <c:strCache>
                <c:ptCount val="1"/>
                <c:pt idx="0">
                  <c:v>a. Responsabilidad con sus tareas escolares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Frecuencias!$A$240:$A$245</c:f>
              <c:strCache/>
            </c:strRef>
          </c:cat>
          <c:val>
            <c:numRef>
              <c:f>Frecuencias!$B$240:$B$245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Frecuencias!$A$251</c:f>
              <c:strCache>
                <c:ptCount val="1"/>
                <c:pt idx="0">
                  <c:v>b. Utilización de métodos de estudio, incluyendo el uso de la computadora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Frecuencias!$A$254:$A$259</c:f>
              <c:strCache/>
            </c:strRef>
          </c:cat>
          <c:val>
            <c:numRef>
              <c:f>Frecuencias!$B$254:$B$259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4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Frecuencias!$A$265</c:f>
              <c:strCache>
                <c:ptCount val="1"/>
                <c:pt idx="0">
                  <c:v>c. Capacidad para expresarse y dialogar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Frecuencias!$A$268:$A$273</c:f>
              <c:strCache/>
            </c:strRef>
          </c:cat>
          <c:val>
            <c:numRef>
              <c:f>Frecuencias!$B$268:$B$273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Frecuencias!$A$279</c:f>
              <c:strCache>
                <c:ptCount val="1"/>
                <c:pt idx="0">
                  <c:v>d. Hábito de lectura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Frecuencias!$A$282:$A$287</c:f>
              <c:strCache/>
            </c:strRef>
          </c:cat>
          <c:val>
            <c:numRef>
              <c:f>Frecuencias!$B$282:$B$287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Frecuencias!$A$293</c:f>
              <c:strCache>
                <c:ptCount val="1"/>
                <c:pt idx="0">
                  <c:v>e. Participación en actividades en la escuela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Frecuencias!$A$296:$A$301</c:f>
              <c:strCache/>
            </c:strRef>
          </c:cat>
          <c:val>
            <c:numRef>
              <c:f>Frecuencias!$B$296:$B$301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Frecuencias!$A$308</c:f>
              <c:strCache>
                <c:ptCount val="1"/>
                <c:pt idx="0">
                  <c:v>f. Vínculos de respeto con los adultos y con sus compañeros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Frecuencias!$A$311:$A$316</c:f>
              <c:strCache/>
            </c:strRef>
          </c:cat>
          <c:val>
            <c:numRef>
              <c:f>Frecuencias!$B$311:$B$316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4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Frecuencias!$A$322</c:f>
              <c:strCache>
                <c:ptCount val="1"/>
                <c:pt idx="0">
                  <c:v>g. Conductas colaborativas y de cooperación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Frecuencias!$A$325:$A$330</c:f>
              <c:strCache/>
            </c:strRef>
          </c:cat>
          <c:val>
            <c:numRef>
              <c:f>Frecuencias!$B$325:$B$330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Frecuencias!$A$336</c:f>
              <c:strCache>
                <c:ptCount val="1"/>
                <c:pt idx="0">
                  <c:v>h. Capacidades y habilidades para conseguir trabajo futuro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Frecuencias!$A$339:$A$344</c:f>
              <c:strCache/>
            </c:strRef>
          </c:cat>
          <c:val>
            <c:numRef>
              <c:f>Frecuencias!$B$339:$B$344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4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"/>
          <c:y val="0.323"/>
          <c:w val="0.3175"/>
          <c:h val="0.573"/>
        </c:manualLayout>
      </c:layout>
      <c:pieChart>
        <c:varyColors val="1"/>
        <c:ser>
          <c:idx val="0"/>
          <c:order val="0"/>
          <c:tx>
            <c:strRef>
              <c:f>Frecuencias!$A$90</c:f>
              <c:strCache>
                <c:ptCount val="1"/>
                <c:pt idx="0">
                  <c:v>11 - Estilo de la conducción de los directivos de esta escuela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Frecuencias!$A$93:$A$98</c:f>
              <c:strCache/>
            </c:strRef>
          </c:cat>
          <c:val>
            <c:numRef>
              <c:f>Frecuencias!$B$93:$B$98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30125"/>
          <c:w val="0.276"/>
          <c:h val="0.6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Frecuencias!$A$352</c:f>
              <c:strCache>
                <c:ptCount val="1"/>
                <c:pt idx="0">
                  <c:v>i. Motivación para estudiar una carrera terciaria o universitaria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Frecuencias!$A$355:$A$360</c:f>
              <c:strCache/>
            </c:strRef>
          </c:cat>
          <c:val>
            <c:numRef>
              <c:f>Frecuencias!$B$355:$B$360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4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Frecuencias!$A$366</c:f>
              <c:strCache>
                <c:ptCount val="1"/>
                <c:pt idx="0">
                  <c:v>j. Cuidado de su salud, en especial la salud sexual y reproductiva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Frecuencias!$A$369:$A$374</c:f>
              <c:strCache/>
            </c:strRef>
          </c:cat>
          <c:val>
            <c:numRef>
              <c:f>Frecuencias!$B$369:$B$374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575"/>
          <c:w val="0.210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Frecuencias!$A$380</c:f>
              <c:strCache>
                <c:ptCount val="1"/>
                <c:pt idx="0">
                  <c:v>k. Predisposición a resolver conflictos sin violencia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Frecuencias!$A$383:$A$388</c:f>
              <c:strCache/>
            </c:strRef>
          </c:cat>
          <c:val>
            <c:numRef>
              <c:f>Frecuencias!$B$383:$B$388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9575"/>
          <c:w val="0.210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Frecuencias!$A$394</c:f>
              <c:strCache>
                <c:ptCount val="1"/>
                <c:pt idx="0">
                  <c:v>l. Otros avances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Frecuencias!$A$397:$A$402</c:f>
              <c:strCache/>
            </c:strRef>
          </c:cat>
          <c:val>
            <c:numRef>
              <c:f>Frecuencias!$B$397:$B$402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95"/>
          <c:y val="0.32925"/>
          <c:w val="0.307"/>
          <c:h val="0.56575"/>
        </c:manualLayout>
      </c:layout>
      <c:pieChart>
        <c:varyColors val="1"/>
        <c:ser>
          <c:idx val="0"/>
          <c:order val="0"/>
          <c:tx>
            <c:strRef>
              <c:f>Frecuencias!$A$410</c:f>
              <c:strCache>
                <c:ptCount val="1"/>
                <c:pt idx="0">
                  <c:v>18. Sistemas de sanciones o medidas disciplinarias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Frecuencias!$A$413:$A$418</c:f>
              <c:strCache/>
            </c:strRef>
          </c:cat>
          <c:val>
            <c:numRef>
              <c:f>Frecuencias!$B$413:$B$418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2945"/>
          <c:w val="0.225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Frecuencias!$A$424</c:f>
              <c:strCache>
                <c:ptCount val="1"/>
                <c:pt idx="0">
                  <c:v>19. Difunde y garantiza los derechos del adolescente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Frecuencias!$A$427:$A$430</c:f>
              <c:strCache/>
            </c:strRef>
          </c:cat>
          <c:val>
            <c:numRef>
              <c:f>Frecuencias!$B$427:$B$430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0175"/>
          <c:w val="0.21025"/>
          <c:h val="0.4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3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Frecuencias!$A$438</c:f>
              <c:strCache>
                <c:ptCount val="1"/>
                <c:pt idx="0">
                  <c:v>20. ¿Instalaciones de la escuela son seguras?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Frecuencias!$A$441:$A$446</c:f>
              <c:strCache/>
            </c:strRef>
          </c:cat>
          <c:val>
            <c:numRef>
              <c:f>Frecuencias!$B$441:$B$446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24775"/>
          <c:w val="0.22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Frecuencias!$A$483</c:f>
              <c:strCache>
                <c:ptCount val="1"/>
                <c:pt idx="0">
                  <c:v>a. Prepararlos para continuar estudios superiores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Frecuencias!$A$486:$A$490</c:f>
              <c:strCache/>
            </c:strRef>
          </c:cat>
          <c:val>
            <c:numRef>
              <c:f>Frecuencias!$B$486:$B$490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575"/>
          <c:w val="0.2102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25"/>
          <c:y val="0.32925"/>
          <c:w val="0.30625"/>
          <c:h val="0.56575"/>
        </c:manualLayout>
      </c:layout>
      <c:pieChart>
        <c:varyColors val="1"/>
        <c:ser>
          <c:idx val="0"/>
          <c:order val="0"/>
          <c:tx>
            <c:strRef>
              <c:f>Frecuencias!$A$497</c:f>
              <c:strCache>
                <c:ptCount val="1"/>
                <c:pt idx="0">
                  <c:v>b. Formarlos para que tengan mejores condiciones laborales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Frecuencias!$A$500:$A$504</c:f>
              <c:strCache/>
            </c:strRef>
          </c:cat>
          <c:val>
            <c:numRef>
              <c:f>Frecuencias!$B$500:$B$504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575"/>
          <c:w val="0.2102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Frecuencias!$A$527</c:f>
              <c:strCache>
                <c:ptCount val="1"/>
                <c:pt idx="0">
                  <c:v>d. Formación ética para que sean conscientes de sus derechos y sus obligaciones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Frecuencias!$A$530:$A$534</c:f>
              <c:strCache/>
            </c:strRef>
          </c:cat>
          <c:val>
            <c:numRef>
              <c:f>Frecuencias!$B$530:$B$534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75"/>
          <c:w val="0.21025"/>
          <c:h val="0.5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225"/>
          <c:y val="0.323"/>
          <c:w val="0.3175"/>
          <c:h val="0.573"/>
        </c:manualLayout>
      </c:layout>
      <c:pieChart>
        <c:varyColors val="1"/>
        <c:ser>
          <c:idx val="0"/>
          <c:order val="0"/>
          <c:tx>
            <c:strRef>
              <c:f>Frecuencias!$A$105</c:f>
              <c:strCache>
                <c:ptCount val="1"/>
                <c:pt idx="0">
                  <c:v>12 - Formación o capacidad que tiene la mayoría de los profesores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Frecuencias!$A$108:$A$113</c:f>
              <c:strCache/>
            </c:strRef>
          </c:cat>
          <c:val>
            <c:numRef>
              <c:f>Frecuencias!$B$108:$B$113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0125"/>
          <c:w val="0.21025"/>
          <c:h val="0.6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Frecuencias!$A$541</c:f>
              <c:strCache>
                <c:ptCount val="1"/>
                <c:pt idx="0">
                  <c:v>e. Formar personas capaces de mejorar las condiciones de vida de su comunidad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Frecuencias!$A$544:$A$548</c:f>
              <c:strCache/>
            </c:strRef>
          </c:cat>
          <c:val>
            <c:numRef>
              <c:f>Frecuencias!$B$544:$B$548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75"/>
          <c:w val="0.21025"/>
          <c:h val="0.5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775"/>
          <c:y val="0.34175"/>
          <c:w val="0.2895"/>
          <c:h val="0.55225"/>
        </c:manualLayout>
      </c:layout>
      <c:pieChart>
        <c:varyColors val="1"/>
        <c:ser>
          <c:idx val="0"/>
          <c:order val="0"/>
          <c:tx>
            <c:strRef>
              <c:f>Frecuencias!$A$555</c:f>
              <c:strCache>
                <c:ptCount val="1"/>
                <c:pt idx="0">
                  <c:v>f. Capacitarlos en nuevas tecnologías de información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Frecuencias!$A$558:$A$562</c:f>
              <c:strCache/>
            </c:strRef>
          </c:cat>
          <c:val>
            <c:numRef>
              <c:f>Frecuencias!$B$558:$B$562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25"/>
          <c:y val="0.34125"/>
          <c:w val="0.209"/>
          <c:h val="0.5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Frecuencias!$A$568</c:f>
              <c:strCache>
                <c:ptCount val="1"/>
                <c:pt idx="0">
                  <c:v>g. Acercarlos al arte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Frecuencias!$A$571:$A$575</c:f>
              <c:strCache/>
            </c:strRef>
          </c:cat>
          <c:val>
            <c:numRef>
              <c:f>Frecuencias!$B$571:$B$575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0375"/>
          <c:w val="0.2102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3075"/>
          <c:y val="0.33525"/>
          <c:w val="0.30425"/>
          <c:h val="0.56425"/>
        </c:manualLayout>
      </c:layout>
      <c:pieChart>
        <c:varyColors val="1"/>
        <c:ser>
          <c:idx val="0"/>
          <c:order val="0"/>
          <c:tx>
            <c:strRef>
              <c:f>Frecuencias!$A$584</c:f>
              <c:strCache>
                <c:ptCount val="1"/>
                <c:pt idx="0">
                  <c:v>h. Incluir a adolescentes de todos los sectores sociales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Frecuencias!$A$587:$A$591</c:f>
              <c:strCache/>
            </c:strRef>
          </c:cat>
          <c:val>
            <c:numRef>
              <c:f>Frecuencias!$B$587:$B$591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475"/>
          <c:w val="0.21025"/>
          <c:h val="0.5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"/>
          <c:y val="0.2495"/>
          <c:w val="0.3475"/>
          <c:h val="0.64425"/>
        </c:manualLayout>
      </c:layout>
      <c:pieChart>
        <c:varyColors val="1"/>
        <c:ser>
          <c:idx val="0"/>
          <c:order val="0"/>
          <c:tx>
            <c:strRef>
              <c:f>Frecuencias!$A$598</c:f>
              <c:strCache>
                <c:ptCount val="1"/>
                <c:pt idx="0">
                  <c:v>24. Calidad Educativa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Frecuencias!$A$601:$A$606</c:f>
              <c:strCache/>
            </c:strRef>
          </c:cat>
          <c:val>
            <c:numRef>
              <c:f>Frecuencias!$B$601:$B$606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875"/>
          <c:w val="0.21025"/>
          <c:h val="0.6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6"/>
          <c:y val="0.25"/>
          <c:w val="0.33425"/>
          <c:h val="0.63775"/>
        </c:manualLayout>
      </c:layout>
      <c:pieChart>
        <c:varyColors val="1"/>
        <c:ser>
          <c:idx val="0"/>
          <c:order val="0"/>
          <c:tx>
            <c:strRef>
              <c:f>Frecuencias!$A$7</c:f>
              <c:strCache>
                <c:ptCount val="1"/>
                <c:pt idx="0">
                  <c:v>4. Año que cursa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Frecuencias!$A$10:$A$16</c:f>
              <c:strCache/>
            </c:strRef>
          </c:cat>
          <c:val>
            <c:numRef>
              <c:f>Frecuencias!$B$10:$B$16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1835"/>
          <c:w val="0.21025"/>
          <c:h val="0.7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6"/>
          <c:y val="0.25"/>
          <c:w val="0.33425"/>
          <c:h val="0.63775"/>
        </c:manualLayout>
      </c:layout>
      <c:pieChart>
        <c:varyColors val="1"/>
        <c:ser>
          <c:idx val="0"/>
          <c:order val="0"/>
          <c:tx>
            <c:strRef>
              <c:f>Frecuencias!$A$21</c:f>
              <c:strCache>
                <c:ptCount val="1"/>
                <c:pt idx="0">
                  <c:v>5. Sexo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Frecuencias!$A$24:$A$26</c:f>
              <c:strCache/>
            </c:strRef>
          </c:cat>
          <c:val>
            <c:numRef>
              <c:f>Frecuencias!$B$24:$B$26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0575"/>
          <c:w val="0.2102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525"/>
          <c:y val="0.25"/>
          <c:w val="0.334"/>
          <c:h val="0.63775"/>
        </c:manualLayout>
      </c:layout>
      <c:pieChart>
        <c:varyColors val="1"/>
        <c:ser>
          <c:idx val="0"/>
          <c:order val="0"/>
          <c:tx>
            <c:strRef>
              <c:f>Frecuencias!$A$35</c:f>
              <c:strCache>
                <c:ptCount val="1"/>
                <c:pt idx="0">
                  <c:v>7. Al adolescente le gusta ir al colegio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Frecuencias!$A$38:$A$42</c:f>
              <c:strCache/>
            </c:strRef>
          </c:cat>
          <c:val>
            <c:numRef>
              <c:f>Frecuencias!$B$38:$B$42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29475"/>
          <c:w val="0.25075"/>
          <c:h val="0.5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375"/>
          <c:y val="0.2665"/>
          <c:w val="0.2965"/>
          <c:h val="0.61675"/>
        </c:manualLayout>
      </c:layout>
      <c:pieChart>
        <c:varyColors val="1"/>
        <c:ser>
          <c:idx val="0"/>
          <c:order val="0"/>
          <c:tx>
            <c:strRef>
              <c:f>Frecuencias!$A$49</c:f>
              <c:strCache>
                <c:ptCount val="1"/>
                <c:pt idx="0">
                  <c:v>8. El adolescente participa en centro estudiantil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Frecuencias!$A$52:$A$56</c:f>
              <c:strCache/>
            </c:strRef>
          </c:cat>
          <c:val>
            <c:numRef>
              <c:f>Frecuencias!$B$52:$B$56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279"/>
          <c:w val="0.2305"/>
          <c:h val="0.5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625"/>
          <c:y val="0.2665"/>
          <c:w val="0.29675"/>
          <c:h val="0.61675"/>
        </c:manualLayout>
      </c:layout>
      <c:pieChart>
        <c:varyColors val="1"/>
        <c:ser>
          <c:idx val="0"/>
          <c:order val="0"/>
          <c:tx>
            <c:strRef>
              <c:f>Frecuencias!$A$62</c:f>
              <c:strCache>
                <c:ptCount val="1"/>
                <c:pt idx="0">
                  <c:v>9. La Flia participa en la cooperadora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Frecuencias!$A$65:$A$68</c:f>
              <c:strCache/>
            </c:strRef>
          </c:cat>
          <c:val>
            <c:numRef>
              <c:f>Frecuencias!$B$65:$B$68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79"/>
          <c:w val="0.26075"/>
          <c:h val="0.7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65"/>
          <c:y val="0.32425"/>
          <c:w val="0.31475"/>
          <c:h val="0.57175"/>
        </c:manualLayout>
      </c:layout>
      <c:pieChart>
        <c:varyColors val="1"/>
        <c:ser>
          <c:idx val="0"/>
          <c:order val="0"/>
          <c:tx>
            <c:strRef>
              <c:f>Frecuencias!$A$120</c:f>
              <c:strCache>
                <c:ptCount val="1"/>
                <c:pt idx="0">
                  <c:v>13 - Apoyo especial para los estudiantes que lo necesitan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Frecuencias!$A$123:$A$126</c:f>
              <c:strCache/>
            </c:strRef>
          </c:cat>
          <c:val>
            <c:numRef>
              <c:f>Frecuencias!$B$123:$B$126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40375"/>
          <c:w val="0.26325"/>
          <c:h val="0.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8675"/>
          <c:y val="0.23425"/>
          <c:w val="0.34725"/>
          <c:h val="0.65925"/>
        </c:manualLayout>
      </c:layout>
      <c:pieChart>
        <c:varyColors val="1"/>
        <c:ser>
          <c:idx val="0"/>
          <c:order val="0"/>
          <c:tx>
            <c:strRef>
              <c:f>Frecuencias!$A$452</c:f>
              <c:strCache>
                <c:ptCount val="1"/>
                <c:pt idx="0">
                  <c:v>21. Espacios adecuados para la cantidad de estudiantes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Frecuencias!$A$455:$A$460</c:f>
              <c:strCache/>
            </c:strRef>
          </c:cat>
          <c:val>
            <c:numRef>
              <c:f>Frecuencias!$B$455:$B$460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2865"/>
          <c:w val="0.2635"/>
          <c:h val="0.6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25"/>
          <c:w val="0.3495"/>
          <c:h val="0.64575"/>
        </c:manualLayout>
      </c:layout>
      <c:pieChart>
        <c:varyColors val="1"/>
        <c:ser>
          <c:idx val="0"/>
          <c:order val="0"/>
          <c:tx>
            <c:strRef>
              <c:f>Frecuencias!$A$466</c:f>
              <c:strCache>
                <c:ptCount val="1"/>
                <c:pt idx="0">
                  <c:v>22. Mantenimiento de la escuela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Frecuencias!$A$469:$A$474</c:f>
              <c:strCache/>
            </c:strRef>
          </c:cat>
          <c:val>
            <c:numRef>
              <c:f>Frecuencias!$B$469:$B$474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85"/>
          <c:y val="0.2485"/>
          <c:w val="0.3495"/>
          <c:h val="0.6455"/>
        </c:manualLayout>
      </c:layout>
      <c:pieChart>
        <c:varyColors val="1"/>
        <c:ser>
          <c:idx val="0"/>
          <c:order val="0"/>
          <c:tx>
            <c:strRef>
              <c:f>Frecuencias!$A$511</c:f>
              <c:strCache>
                <c:ptCount val="1"/>
                <c:pt idx="0">
                  <c:v>c. Prepararlos para que sean buenos ciudadanos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Frecuencias!$A$514:$A$518</c:f>
              <c:strCache/>
            </c:strRef>
          </c:cat>
          <c:val>
            <c:numRef>
              <c:f>Frecuencias!$B$514:$B$518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0375"/>
          <c:w val="0.2102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365"/>
          <c:y val="0.1415"/>
          <c:w val="0.691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Frecuencias!$A$135</c:f>
              <c:strCache>
                <c:ptCount val="1"/>
                <c:pt idx="0">
                  <c:v>14- ¿Qué tipo de apoyo brinda?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Frecuencias!$A$138:$A$142</c:f>
              <c:strCache/>
            </c:strRef>
          </c:cat>
          <c:val>
            <c:numRef>
              <c:f>Frecuencias!$B$138:$B$142</c:f>
              <c:numCache/>
            </c:numRef>
          </c:val>
        </c:ser>
        <c:gapWidth val="100"/>
        <c:axId val="35983354"/>
        <c:axId val="55414731"/>
      </c:barChart>
      <c:catAx>
        <c:axId val="3598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414731"/>
        <c:crosses val="autoZero"/>
        <c:auto val="1"/>
        <c:lblOffset val="100"/>
        <c:tickLblSkip val="1"/>
        <c:noMultiLvlLbl val="0"/>
      </c:catAx>
      <c:valAx>
        <c:axId val="55414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83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11275"/>
          <c:w val="0.29375"/>
          <c:h val="0.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075"/>
          <c:y val="0.32925"/>
          <c:w val="0.3065"/>
          <c:h val="0.56575"/>
        </c:manualLayout>
      </c:layout>
      <c:pieChart>
        <c:varyColors val="1"/>
        <c:ser>
          <c:idx val="0"/>
          <c:order val="0"/>
          <c:tx>
            <c:strRef>
              <c:f>Frecuencias!$A$148</c:f>
              <c:strCache>
                <c:ptCount val="1"/>
                <c:pt idx="0">
                  <c:v>15 - Usted o alguno de la flia suelen ayudar en las tareas escolares al adolescente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Frecuencias!$A$151:$A$155</c:f>
              <c:strCache/>
            </c:strRef>
          </c:cat>
          <c:val>
            <c:numRef>
              <c:f>Frecuencias!$B$151:$B$155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34575"/>
          <c:w val="0.3265"/>
          <c:h val="0.5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Frecuencias!$A$164</c:f>
              <c:strCache>
                <c:ptCount val="1"/>
                <c:pt idx="0">
                  <c:v>a. Matemáticas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Frecuencias!$A$167:$A$172</c:f>
              <c:strCache/>
            </c:strRef>
          </c:cat>
          <c:val>
            <c:numRef>
              <c:f>Frecuencias!$B$167:$B$172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Frecuencias!$A$178</c:f>
              <c:strCache>
                <c:ptCount val="1"/>
                <c:pt idx="0">
                  <c:v>b. Lengua y literatura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Frecuencias!$A$181:$A$186</c:f>
              <c:strCache/>
            </c:strRef>
          </c:cat>
          <c:val>
            <c:numRef>
              <c:f>Frecuencias!$B$181:$B$186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775"/>
          <c:y val="0.24825"/>
          <c:w val="0.35025"/>
          <c:h val="0.64575"/>
        </c:manualLayout>
      </c:layout>
      <c:pieChart>
        <c:varyColors val="1"/>
        <c:ser>
          <c:idx val="0"/>
          <c:order val="0"/>
          <c:tx>
            <c:strRef>
              <c:f>Frecuencias!$A$192</c:f>
              <c:strCache>
                <c:ptCount val="1"/>
                <c:pt idx="0">
                  <c:v>c. Ciencias Sociales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Frecuencias!$A$195:$A$200</c:f>
              <c:strCache/>
            </c:strRef>
          </c:cat>
          <c:val>
            <c:numRef>
              <c:f>Frecuencias!$B$195:$B$200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4775"/>
          <c:w val="0.2102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666750</xdr:colOff>
      <xdr:row>0</xdr:row>
      <xdr:rowOff>38100</xdr:rowOff>
    </xdr:from>
    <xdr:to>
      <xdr:col>4</xdr:col>
      <xdr:colOff>666750</xdr:colOff>
      <xdr:row>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810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75</xdr:row>
      <xdr:rowOff>9525</xdr:rowOff>
    </xdr:from>
    <xdr:to>
      <xdr:col>8</xdr:col>
      <xdr:colOff>504825</xdr:colOff>
      <xdr:row>88</xdr:row>
      <xdr:rowOff>0</xdr:rowOff>
    </xdr:to>
    <xdr:graphicFrame>
      <xdr:nvGraphicFramePr>
        <xdr:cNvPr id="1" name="1 Gráfico"/>
        <xdr:cNvGraphicFramePr/>
      </xdr:nvGraphicFramePr>
      <xdr:xfrm>
        <a:off x="3143250" y="12344400"/>
        <a:ext cx="38481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90</xdr:row>
      <xdr:rowOff>0</xdr:rowOff>
    </xdr:from>
    <xdr:to>
      <xdr:col>8</xdr:col>
      <xdr:colOff>485775</xdr:colOff>
      <xdr:row>103</xdr:row>
      <xdr:rowOff>47625</xdr:rowOff>
    </xdr:to>
    <xdr:graphicFrame>
      <xdr:nvGraphicFramePr>
        <xdr:cNvPr id="2" name="1 Gráfico"/>
        <xdr:cNvGraphicFramePr/>
      </xdr:nvGraphicFramePr>
      <xdr:xfrm>
        <a:off x="3124200" y="14782800"/>
        <a:ext cx="38481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105</xdr:row>
      <xdr:rowOff>9525</xdr:rowOff>
    </xdr:from>
    <xdr:to>
      <xdr:col>8</xdr:col>
      <xdr:colOff>495300</xdr:colOff>
      <xdr:row>118</xdr:row>
      <xdr:rowOff>57150</xdr:rowOff>
    </xdr:to>
    <xdr:graphicFrame>
      <xdr:nvGraphicFramePr>
        <xdr:cNvPr id="3" name="1 Gráfico"/>
        <xdr:cNvGraphicFramePr/>
      </xdr:nvGraphicFramePr>
      <xdr:xfrm>
        <a:off x="3133725" y="17240250"/>
        <a:ext cx="38481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428625</xdr:colOff>
      <xdr:row>119</xdr:row>
      <xdr:rowOff>161925</xdr:rowOff>
    </xdr:from>
    <xdr:to>
      <xdr:col>8</xdr:col>
      <xdr:colOff>466725</xdr:colOff>
      <xdr:row>133</xdr:row>
      <xdr:rowOff>38100</xdr:rowOff>
    </xdr:to>
    <xdr:graphicFrame>
      <xdr:nvGraphicFramePr>
        <xdr:cNvPr id="4" name="1 Gráfico"/>
        <xdr:cNvGraphicFramePr/>
      </xdr:nvGraphicFramePr>
      <xdr:xfrm>
        <a:off x="3105150" y="19678650"/>
        <a:ext cx="3848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466725</xdr:colOff>
      <xdr:row>134</xdr:row>
      <xdr:rowOff>0</xdr:rowOff>
    </xdr:from>
    <xdr:to>
      <xdr:col>8</xdr:col>
      <xdr:colOff>504825</xdr:colOff>
      <xdr:row>146</xdr:row>
      <xdr:rowOff>161925</xdr:rowOff>
    </xdr:to>
    <xdr:graphicFrame>
      <xdr:nvGraphicFramePr>
        <xdr:cNvPr id="5" name="1 Gráfico"/>
        <xdr:cNvGraphicFramePr/>
      </xdr:nvGraphicFramePr>
      <xdr:xfrm>
        <a:off x="3143250" y="21964650"/>
        <a:ext cx="384810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466725</xdr:colOff>
      <xdr:row>148</xdr:row>
      <xdr:rowOff>0</xdr:rowOff>
    </xdr:from>
    <xdr:to>
      <xdr:col>8</xdr:col>
      <xdr:colOff>504825</xdr:colOff>
      <xdr:row>161</xdr:row>
      <xdr:rowOff>0</xdr:rowOff>
    </xdr:to>
    <xdr:graphicFrame>
      <xdr:nvGraphicFramePr>
        <xdr:cNvPr id="6" name="1 Gráfico"/>
        <xdr:cNvGraphicFramePr/>
      </xdr:nvGraphicFramePr>
      <xdr:xfrm>
        <a:off x="3143250" y="24241125"/>
        <a:ext cx="38481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466725</xdr:colOff>
      <xdr:row>163</xdr:row>
      <xdr:rowOff>85725</xdr:rowOff>
    </xdr:from>
    <xdr:to>
      <xdr:col>8</xdr:col>
      <xdr:colOff>504825</xdr:colOff>
      <xdr:row>176</xdr:row>
      <xdr:rowOff>85725</xdr:rowOff>
    </xdr:to>
    <xdr:graphicFrame>
      <xdr:nvGraphicFramePr>
        <xdr:cNvPr id="7" name="1 Gráfico"/>
        <xdr:cNvGraphicFramePr/>
      </xdr:nvGraphicFramePr>
      <xdr:xfrm>
        <a:off x="3143250" y="26774775"/>
        <a:ext cx="3848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178</xdr:row>
      <xdr:rowOff>76200</xdr:rowOff>
    </xdr:from>
    <xdr:to>
      <xdr:col>8</xdr:col>
      <xdr:colOff>495300</xdr:colOff>
      <xdr:row>191</xdr:row>
      <xdr:rowOff>76200</xdr:rowOff>
    </xdr:to>
    <xdr:graphicFrame>
      <xdr:nvGraphicFramePr>
        <xdr:cNvPr id="8" name="1 Gráfico"/>
        <xdr:cNvGraphicFramePr/>
      </xdr:nvGraphicFramePr>
      <xdr:xfrm>
        <a:off x="3133725" y="29213175"/>
        <a:ext cx="3848100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192</xdr:row>
      <xdr:rowOff>0</xdr:rowOff>
    </xdr:from>
    <xdr:to>
      <xdr:col>8</xdr:col>
      <xdr:colOff>504825</xdr:colOff>
      <xdr:row>204</xdr:row>
      <xdr:rowOff>161925</xdr:rowOff>
    </xdr:to>
    <xdr:graphicFrame>
      <xdr:nvGraphicFramePr>
        <xdr:cNvPr id="9" name="1 Gráfico"/>
        <xdr:cNvGraphicFramePr/>
      </xdr:nvGraphicFramePr>
      <xdr:xfrm>
        <a:off x="3143250" y="31422975"/>
        <a:ext cx="3848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466725</xdr:colOff>
      <xdr:row>206</xdr:row>
      <xdr:rowOff>0</xdr:rowOff>
    </xdr:from>
    <xdr:to>
      <xdr:col>8</xdr:col>
      <xdr:colOff>504825</xdr:colOff>
      <xdr:row>218</xdr:row>
      <xdr:rowOff>161925</xdr:rowOff>
    </xdr:to>
    <xdr:graphicFrame>
      <xdr:nvGraphicFramePr>
        <xdr:cNvPr id="10" name="1 Gráfico"/>
        <xdr:cNvGraphicFramePr/>
      </xdr:nvGraphicFramePr>
      <xdr:xfrm>
        <a:off x="3143250" y="33708975"/>
        <a:ext cx="3848100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466725</xdr:colOff>
      <xdr:row>220</xdr:row>
      <xdr:rowOff>0</xdr:rowOff>
    </xdr:from>
    <xdr:to>
      <xdr:col>8</xdr:col>
      <xdr:colOff>504825</xdr:colOff>
      <xdr:row>232</xdr:row>
      <xdr:rowOff>161925</xdr:rowOff>
    </xdr:to>
    <xdr:graphicFrame>
      <xdr:nvGraphicFramePr>
        <xdr:cNvPr id="11" name="1 Gráfico"/>
        <xdr:cNvGraphicFramePr/>
      </xdr:nvGraphicFramePr>
      <xdr:xfrm>
        <a:off x="3143250" y="35994975"/>
        <a:ext cx="384810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466725</xdr:colOff>
      <xdr:row>237</xdr:row>
      <xdr:rowOff>0</xdr:rowOff>
    </xdr:from>
    <xdr:to>
      <xdr:col>8</xdr:col>
      <xdr:colOff>504825</xdr:colOff>
      <xdr:row>249</xdr:row>
      <xdr:rowOff>161925</xdr:rowOff>
    </xdr:to>
    <xdr:graphicFrame>
      <xdr:nvGraphicFramePr>
        <xdr:cNvPr id="12" name="1 Gráfico"/>
        <xdr:cNvGraphicFramePr/>
      </xdr:nvGraphicFramePr>
      <xdr:xfrm>
        <a:off x="3143250" y="38766750"/>
        <a:ext cx="3848100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466725</xdr:colOff>
      <xdr:row>251</xdr:row>
      <xdr:rowOff>0</xdr:rowOff>
    </xdr:from>
    <xdr:to>
      <xdr:col>8</xdr:col>
      <xdr:colOff>504825</xdr:colOff>
      <xdr:row>263</xdr:row>
      <xdr:rowOff>161925</xdr:rowOff>
    </xdr:to>
    <xdr:graphicFrame>
      <xdr:nvGraphicFramePr>
        <xdr:cNvPr id="13" name="1 Gráfico"/>
        <xdr:cNvGraphicFramePr/>
      </xdr:nvGraphicFramePr>
      <xdr:xfrm>
        <a:off x="3143250" y="41052750"/>
        <a:ext cx="3848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466725</xdr:colOff>
      <xdr:row>265</xdr:row>
      <xdr:rowOff>0</xdr:rowOff>
    </xdr:from>
    <xdr:to>
      <xdr:col>8</xdr:col>
      <xdr:colOff>504825</xdr:colOff>
      <xdr:row>277</xdr:row>
      <xdr:rowOff>161925</xdr:rowOff>
    </xdr:to>
    <xdr:graphicFrame>
      <xdr:nvGraphicFramePr>
        <xdr:cNvPr id="14" name="1 Gráfico"/>
        <xdr:cNvGraphicFramePr/>
      </xdr:nvGraphicFramePr>
      <xdr:xfrm>
        <a:off x="3143250" y="43338750"/>
        <a:ext cx="3848100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466725</xdr:colOff>
      <xdr:row>278</xdr:row>
      <xdr:rowOff>85725</xdr:rowOff>
    </xdr:from>
    <xdr:to>
      <xdr:col>8</xdr:col>
      <xdr:colOff>504825</xdr:colOff>
      <xdr:row>291</xdr:row>
      <xdr:rowOff>85725</xdr:rowOff>
    </xdr:to>
    <xdr:graphicFrame>
      <xdr:nvGraphicFramePr>
        <xdr:cNvPr id="15" name="1 Gráfico"/>
        <xdr:cNvGraphicFramePr/>
      </xdr:nvGraphicFramePr>
      <xdr:xfrm>
        <a:off x="3143250" y="45548550"/>
        <a:ext cx="3848100" cy="212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485775</xdr:colOff>
      <xdr:row>293</xdr:row>
      <xdr:rowOff>66675</xdr:rowOff>
    </xdr:from>
    <xdr:to>
      <xdr:col>8</xdr:col>
      <xdr:colOff>523875</xdr:colOff>
      <xdr:row>306</xdr:row>
      <xdr:rowOff>66675</xdr:rowOff>
    </xdr:to>
    <xdr:graphicFrame>
      <xdr:nvGraphicFramePr>
        <xdr:cNvPr id="16" name="1 Gráfico"/>
        <xdr:cNvGraphicFramePr/>
      </xdr:nvGraphicFramePr>
      <xdr:xfrm>
        <a:off x="3162300" y="47977425"/>
        <a:ext cx="3848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485775</xdr:colOff>
      <xdr:row>308</xdr:row>
      <xdr:rowOff>57150</xdr:rowOff>
    </xdr:from>
    <xdr:to>
      <xdr:col>8</xdr:col>
      <xdr:colOff>523875</xdr:colOff>
      <xdr:row>321</xdr:row>
      <xdr:rowOff>57150</xdr:rowOff>
    </xdr:to>
    <xdr:graphicFrame>
      <xdr:nvGraphicFramePr>
        <xdr:cNvPr id="17" name="1 Gráfico"/>
        <xdr:cNvGraphicFramePr/>
      </xdr:nvGraphicFramePr>
      <xdr:xfrm>
        <a:off x="3162300" y="50415825"/>
        <a:ext cx="3848100" cy="2124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485775</xdr:colOff>
      <xdr:row>321</xdr:row>
      <xdr:rowOff>104775</xdr:rowOff>
    </xdr:from>
    <xdr:to>
      <xdr:col>8</xdr:col>
      <xdr:colOff>523875</xdr:colOff>
      <xdr:row>334</xdr:row>
      <xdr:rowOff>104775</xdr:rowOff>
    </xdr:to>
    <xdr:graphicFrame>
      <xdr:nvGraphicFramePr>
        <xdr:cNvPr id="18" name="1 Gráfico"/>
        <xdr:cNvGraphicFramePr/>
      </xdr:nvGraphicFramePr>
      <xdr:xfrm>
        <a:off x="3162300" y="52587525"/>
        <a:ext cx="3848100" cy="2124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466725</xdr:colOff>
      <xdr:row>336</xdr:row>
      <xdr:rowOff>38100</xdr:rowOff>
    </xdr:from>
    <xdr:to>
      <xdr:col>8</xdr:col>
      <xdr:colOff>504825</xdr:colOff>
      <xdr:row>349</xdr:row>
      <xdr:rowOff>38100</xdr:rowOff>
    </xdr:to>
    <xdr:graphicFrame>
      <xdr:nvGraphicFramePr>
        <xdr:cNvPr id="19" name="1 Gráfico"/>
        <xdr:cNvGraphicFramePr/>
      </xdr:nvGraphicFramePr>
      <xdr:xfrm>
        <a:off x="3143250" y="54968775"/>
        <a:ext cx="384810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485775</xdr:colOff>
      <xdr:row>352</xdr:row>
      <xdr:rowOff>19050</xdr:rowOff>
    </xdr:from>
    <xdr:to>
      <xdr:col>8</xdr:col>
      <xdr:colOff>523875</xdr:colOff>
      <xdr:row>365</xdr:row>
      <xdr:rowOff>19050</xdr:rowOff>
    </xdr:to>
    <xdr:graphicFrame>
      <xdr:nvGraphicFramePr>
        <xdr:cNvPr id="20" name="1 Gráfico"/>
        <xdr:cNvGraphicFramePr/>
      </xdr:nvGraphicFramePr>
      <xdr:xfrm>
        <a:off x="3162300" y="57559575"/>
        <a:ext cx="384810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476250</xdr:colOff>
      <xdr:row>366</xdr:row>
      <xdr:rowOff>57150</xdr:rowOff>
    </xdr:from>
    <xdr:to>
      <xdr:col>8</xdr:col>
      <xdr:colOff>514350</xdr:colOff>
      <xdr:row>379</xdr:row>
      <xdr:rowOff>47625</xdr:rowOff>
    </xdr:to>
    <xdr:graphicFrame>
      <xdr:nvGraphicFramePr>
        <xdr:cNvPr id="21" name="1 Gráfico"/>
        <xdr:cNvGraphicFramePr/>
      </xdr:nvGraphicFramePr>
      <xdr:xfrm>
        <a:off x="3152775" y="59883675"/>
        <a:ext cx="3848100" cy="2114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447675</xdr:colOff>
      <xdr:row>381</xdr:row>
      <xdr:rowOff>28575</xdr:rowOff>
    </xdr:from>
    <xdr:to>
      <xdr:col>8</xdr:col>
      <xdr:colOff>485775</xdr:colOff>
      <xdr:row>394</xdr:row>
      <xdr:rowOff>28575</xdr:rowOff>
    </xdr:to>
    <xdr:graphicFrame>
      <xdr:nvGraphicFramePr>
        <xdr:cNvPr id="22" name="1 Gráfico"/>
        <xdr:cNvGraphicFramePr/>
      </xdr:nvGraphicFramePr>
      <xdr:xfrm>
        <a:off x="3124200" y="62312550"/>
        <a:ext cx="3848100" cy="21145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457200</xdr:colOff>
      <xdr:row>394</xdr:row>
      <xdr:rowOff>123825</xdr:rowOff>
    </xdr:from>
    <xdr:to>
      <xdr:col>8</xdr:col>
      <xdr:colOff>495300</xdr:colOff>
      <xdr:row>407</xdr:row>
      <xdr:rowOff>123825</xdr:rowOff>
    </xdr:to>
    <xdr:graphicFrame>
      <xdr:nvGraphicFramePr>
        <xdr:cNvPr id="23" name="1 Gráfico"/>
        <xdr:cNvGraphicFramePr/>
      </xdr:nvGraphicFramePr>
      <xdr:xfrm>
        <a:off x="3133725" y="64522350"/>
        <a:ext cx="3848100" cy="2124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504825</xdr:colOff>
      <xdr:row>410</xdr:row>
      <xdr:rowOff>95250</xdr:rowOff>
    </xdr:from>
    <xdr:to>
      <xdr:col>8</xdr:col>
      <xdr:colOff>542925</xdr:colOff>
      <xdr:row>423</xdr:row>
      <xdr:rowOff>95250</xdr:rowOff>
    </xdr:to>
    <xdr:graphicFrame>
      <xdr:nvGraphicFramePr>
        <xdr:cNvPr id="24" name="1 Gráfico"/>
        <xdr:cNvGraphicFramePr/>
      </xdr:nvGraphicFramePr>
      <xdr:xfrm>
        <a:off x="3181350" y="67103625"/>
        <a:ext cx="3848100" cy="2124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495300</xdr:colOff>
      <xdr:row>424</xdr:row>
      <xdr:rowOff>76200</xdr:rowOff>
    </xdr:from>
    <xdr:to>
      <xdr:col>8</xdr:col>
      <xdr:colOff>533400</xdr:colOff>
      <xdr:row>437</xdr:row>
      <xdr:rowOff>76200</xdr:rowOff>
    </xdr:to>
    <xdr:graphicFrame>
      <xdr:nvGraphicFramePr>
        <xdr:cNvPr id="25" name="1 Gráfico"/>
        <xdr:cNvGraphicFramePr/>
      </xdr:nvGraphicFramePr>
      <xdr:xfrm>
        <a:off x="3171825" y="69370575"/>
        <a:ext cx="3848100" cy="2124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466725</xdr:colOff>
      <xdr:row>438</xdr:row>
      <xdr:rowOff>0</xdr:rowOff>
    </xdr:from>
    <xdr:to>
      <xdr:col>8</xdr:col>
      <xdr:colOff>504825</xdr:colOff>
      <xdr:row>450</xdr:row>
      <xdr:rowOff>161925</xdr:rowOff>
    </xdr:to>
    <xdr:graphicFrame>
      <xdr:nvGraphicFramePr>
        <xdr:cNvPr id="26" name="1 Gráfico"/>
        <xdr:cNvGraphicFramePr/>
      </xdr:nvGraphicFramePr>
      <xdr:xfrm>
        <a:off x="3143250" y="71580375"/>
        <a:ext cx="3848100" cy="2124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466725</xdr:colOff>
      <xdr:row>483</xdr:row>
      <xdr:rowOff>0</xdr:rowOff>
    </xdr:from>
    <xdr:to>
      <xdr:col>8</xdr:col>
      <xdr:colOff>504825</xdr:colOff>
      <xdr:row>495</xdr:row>
      <xdr:rowOff>161925</xdr:rowOff>
    </xdr:to>
    <xdr:graphicFrame>
      <xdr:nvGraphicFramePr>
        <xdr:cNvPr id="27" name="1 Gráfico"/>
        <xdr:cNvGraphicFramePr/>
      </xdr:nvGraphicFramePr>
      <xdr:xfrm>
        <a:off x="3143250" y="78924150"/>
        <a:ext cx="3848100" cy="2124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466725</xdr:colOff>
      <xdr:row>497</xdr:row>
      <xdr:rowOff>0</xdr:rowOff>
    </xdr:from>
    <xdr:to>
      <xdr:col>8</xdr:col>
      <xdr:colOff>504825</xdr:colOff>
      <xdr:row>509</xdr:row>
      <xdr:rowOff>161925</xdr:rowOff>
    </xdr:to>
    <xdr:graphicFrame>
      <xdr:nvGraphicFramePr>
        <xdr:cNvPr id="28" name="1 Gráfico"/>
        <xdr:cNvGraphicFramePr/>
      </xdr:nvGraphicFramePr>
      <xdr:xfrm>
        <a:off x="3143250" y="81210150"/>
        <a:ext cx="3848100" cy="2124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495300</xdr:colOff>
      <xdr:row>527</xdr:row>
      <xdr:rowOff>19050</xdr:rowOff>
    </xdr:from>
    <xdr:to>
      <xdr:col>8</xdr:col>
      <xdr:colOff>533400</xdr:colOff>
      <xdr:row>540</xdr:row>
      <xdr:rowOff>9525</xdr:rowOff>
    </xdr:to>
    <xdr:graphicFrame>
      <xdr:nvGraphicFramePr>
        <xdr:cNvPr id="29" name="1 Gráfico"/>
        <xdr:cNvGraphicFramePr/>
      </xdr:nvGraphicFramePr>
      <xdr:xfrm>
        <a:off x="3171825" y="86125050"/>
        <a:ext cx="3848100" cy="21145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495300</xdr:colOff>
      <xdr:row>541</xdr:row>
      <xdr:rowOff>28575</xdr:rowOff>
    </xdr:from>
    <xdr:to>
      <xdr:col>8</xdr:col>
      <xdr:colOff>533400</xdr:colOff>
      <xdr:row>554</xdr:row>
      <xdr:rowOff>19050</xdr:rowOff>
    </xdr:to>
    <xdr:graphicFrame>
      <xdr:nvGraphicFramePr>
        <xdr:cNvPr id="30" name="1 Gráfico"/>
        <xdr:cNvGraphicFramePr/>
      </xdr:nvGraphicFramePr>
      <xdr:xfrm>
        <a:off x="3171825" y="88420575"/>
        <a:ext cx="3848100" cy="21145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476250</xdr:colOff>
      <xdr:row>555</xdr:row>
      <xdr:rowOff>0</xdr:rowOff>
    </xdr:from>
    <xdr:to>
      <xdr:col>8</xdr:col>
      <xdr:colOff>533400</xdr:colOff>
      <xdr:row>567</xdr:row>
      <xdr:rowOff>104775</xdr:rowOff>
    </xdr:to>
    <xdr:graphicFrame>
      <xdr:nvGraphicFramePr>
        <xdr:cNvPr id="31" name="1 Gráfico"/>
        <xdr:cNvGraphicFramePr/>
      </xdr:nvGraphicFramePr>
      <xdr:xfrm>
        <a:off x="3152775" y="90678000"/>
        <a:ext cx="3867150" cy="2066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457200</xdr:colOff>
      <xdr:row>568</xdr:row>
      <xdr:rowOff>104775</xdr:rowOff>
    </xdr:from>
    <xdr:to>
      <xdr:col>8</xdr:col>
      <xdr:colOff>495300</xdr:colOff>
      <xdr:row>581</xdr:row>
      <xdr:rowOff>104775</xdr:rowOff>
    </xdr:to>
    <xdr:graphicFrame>
      <xdr:nvGraphicFramePr>
        <xdr:cNvPr id="32" name="1 Gráfico"/>
        <xdr:cNvGraphicFramePr/>
      </xdr:nvGraphicFramePr>
      <xdr:xfrm>
        <a:off x="3133725" y="92906850"/>
        <a:ext cx="3848100" cy="21240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466725</xdr:colOff>
      <xdr:row>585</xdr:row>
      <xdr:rowOff>9525</xdr:rowOff>
    </xdr:from>
    <xdr:to>
      <xdr:col>8</xdr:col>
      <xdr:colOff>504825</xdr:colOff>
      <xdr:row>598</xdr:row>
      <xdr:rowOff>9525</xdr:rowOff>
    </xdr:to>
    <xdr:graphicFrame>
      <xdr:nvGraphicFramePr>
        <xdr:cNvPr id="33" name="1 Gráfico"/>
        <xdr:cNvGraphicFramePr/>
      </xdr:nvGraphicFramePr>
      <xdr:xfrm>
        <a:off x="3143250" y="95592900"/>
        <a:ext cx="3848100" cy="21145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495300</xdr:colOff>
      <xdr:row>599</xdr:row>
      <xdr:rowOff>9525</xdr:rowOff>
    </xdr:from>
    <xdr:to>
      <xdr:col>8</xdr:col>
      <xdr:colOff>533400</xdr:colOff>
      <xdr:row>612</xdr:row>
      <xdr:rowOff>9525</xdr:rowOff>
    </xdr:to>
    <xdr:graphicFrame>
      <xdr:nvGraphicFramePr>
        <xdr:cNvPr id="34" name="1 Gráfico"/>
        <xdr:cNvGraphicFramePr/>
      </xdr:nvGraphicFramePr>
      <xdr:xfrm>
        <a:off x="3171825" y="97878900"/>
        <a:ext cx="3848100" cy="21145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447675</xdr:colOff>
      <xdr:row>6</xdr:row>
      <xdr:rowOff>0</xdr:rowOff>
    </xdr:from>
    <xdr:to>
      <xdr:col>8</xdr:col>
      <xdr:colOff>485775</xdr:colOff>
      <xdr:row>18</xdr:row>
      <xdr:rowOff>95250</xdr:rowOff>
    </xdr:to>
    <xdr:graphicFrame>
      <xdr:nvGraphicFramePr>
        <xdr:cNvPr id="35" name="1 Gráfico"/>
        <xdr:cNvGraphicFramePr/>
      </xdr:nvGraphicFramePr>
      <xdr:xfrm>
        <a:off x="3124200" y="1066800"/>
        <a:ext cx="3848100" cy="2057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</xdr:col>
      <xdr:colOff>457200</xdr:colOff>
      <xdr:row>20</xdr:row>
      <xdr:rowOff>0</xdr:rowOff>
    </xdr:from>
    <xdr:to>
      <xdr:col>8</xdr:col>
      <xdr:colOff>495300</xdr:colOff>
      <xdr:row>32</xdr:row>
      <xdr:rowOff>95250</xdr:rowOff>
    </xdr:to>
    <xdr:graphicFrame>
      <xdr:nvGraphicFramePr>
        <xdr:cNvPr id="36" name="1 Gráfico"/>
        <xdr:cNvGraphicFramePr/>
      </xdr:nvGraphicFramePr>
      <xdr:xfrm>
        <a:off x="3133725" y="3352800"/>
        <a:ext cx="3848100" cy="2057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466725</xdr:colOff>
      <xdr:row>34</xdr:row>
      <xdr:rowOff>9525</xdr:rowOff>
    </xdr:from>
    <xdr:to>
      <xdr:col>8</xdr:col>
      <xdr:colOff>504825</xdr:colOff>
      <xdr:row>46</xdr:row>
      <xdr:rowOff>104775</xdr:rowOff>
    </xdr:to>
    <xdr:graphicFrame>
      <xdr:nvGraphicFramePr>
        <xdr:cNvPr id="37" name="1 Gráfico"/>
        <xdr:cNvGraphicFramePr/>
      </xdr:nvGraphicFramePr>
      <xdr:xfrm>
        <a:off x="3143250" y="5648325"/>
        <a:ext cx="3848100" cy="2057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</xdr:col>
      <xdr:colOff>466725</xdr:colOff>
      <xdr:row>48</xdr:row>
      <xdr:rowOff>9525</xdr:rowOff>
    </xdr:from>
    <xdr:to>
      <xdr:col>8</xdr:col>
      <xdr:colOff>504825</xdr:colOff>
      <xdr:row>59</xdr:row>
      <xdr:rowOff>104775</xdr:rowOff>
    </xdr:to>
    <xdr:graphicFrame>
      <xdr:nvGraphicFramePr>
        <xdr:cNvPr id="38" name="1 Gráfico"/>
        <xdr:cNvGraphicFramePr/>
      </xdr:nvGraphicFramePr>
      <xdr:xfrm>
        <a:off x="3143250" y="7934325"/>
        <a:ext cx="3848100" cy="18954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</xdr:col>
      <xdr:colOff>466725</xdr:colOff>
      <xdr:row>61</xdr:row>
      <xdr:rowOff>0</xdr:rowOff>
    </xdr:from>
    <xdr:to>
      <xdr:col>8</xdr:col>
      <xdr:colOff>504825</xdr:colOff>
      <xdr:row>72</xdr:row>
      <xdr:rowOff>95250</xdr:rowOff>
    </xdr:to>
    <xdr:graphicFrame>
      <xdr:nvGraphicFramePr>
        <xdr:cNvPr id="39" name="1 Gráfico"/>
        <xdr:cNvGraphicFramePr/>
      </xdr:nvGraphicFramePr>
      <xdr:xfrm>
        <a:off x="3143250" y="10048875"/>
        <a:ext cx="3848100" cy="18954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3</xdr:col>
      <xdr:colOff>495300</xdr:colOff>
      <xdr:row>451</xdr:row>
      <xdr:rowOff>152400</xdr:rowOff>
    </xdr:from>
    <xdr:to>
      <xdr:col>8</xdr:col>
      <xdr:colOff>495300</xdr:colOff>
      <xdr:row>464</xdr:row>
      <xdr:rowOff>76200</xdr:rowOff>
    </xdr:to>
    <xdr:graphicFrame>
      <xdr:nvGraphicFramePr>
        <xdr:cNvPr id="40" name="1 Gráfico"/>
        <xdr:cNvGraphicFramePr/>
      </xdr:nvGraphicFramePr>
      <xdr:xfrm>
        <a:off x="3171825" y="73856850"/>
        <a:ext cx="3810000" cy="20478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3</xdr:col>
      <xdr:colOff>466725</xdr:colOff>
      <xdr:row>468</xdr:row>
      <xdr:rowOff>19050</xdr:rowOff>
    </xdr:from>
    <xdr:to>
      <xdr:col>8</xdr:col>
      <xdr:colOff>504825</xdr:colOff>
      <xdr:row>481</xdr:row>
      <xdr:rowOff>28575</xdr:rowOff>
    </xdr:to>
    <xdr:graphicFrame>
      <xdr:nvGraphicFramePr>
        <xdr:cNvPr id="41" name="1 Gráfico"/>
        <xdr:cNvGraphicFramePr/>
      </xdr:nvGraphicFramePr>
      <xdr:xfrm>
        <a:off x="3143250" y="76504800"/>
        <a:ext cx="3848100" cy="21240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3</xdr:col>
      <xdr:colOff>457200</xdr:colOff>
      <xdr:row>510</xdr:row>
      <xdr:rowOff>152400</xdr:rowOff>
    </xdr:from>
    <xdr:to>
      <xdr:col>8</xdr:col>
      <xdr:colOff>495300</xdr:colOff>
      <xdr:row>523</xdr:row>
      <xdr:rowOff>152400</xdr:rowOff>
    </xdr:to>
    <xdr:graphicFrame>
      <xdr:nvGraphicFramePr>
        <xdr:cNvPr id="42" name="1 Gráfico"/>
        <xdr:cNvGraphicFramePr/>
      </xdr:nvGraphicFramePr>
      <xdr:xfrm>
        <a:off x="3133725" y="83486625"/>
        <a:ext cx="3848100" cy="21240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E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00390625" style="4" customWidth="1"/>
    <col min="2" max="2" width="11.421875" style="31" customWidth="1"/>
    <col min="3" max="3" width="19.00390625" style="4" customWidth="1"/>
    <col min="4" max="4" width="16.57421875" style="5" customWidth="1"/>
    <col min="5" max="5" width="13.421875" style="5" customWidth="1"/>
    <col min="6" max="10" width="11.421875" style="5" customWidth="1"/>
    <col min="11" max="11" width="22.7109375" style="5" bestFit="1" customWidth="1"/>
    <col min="12" max="13" width="11.421875" style="5" customWidth="1"/>
    <col min="14" max="14" width="17.28125" style="5" customWidth="1"/>
    <col min="15" max="15" width="11.421875" style="5" customWidth="1"/>
    <col min="16" max="16" width="24.421875" style="5" customWidth="1"/>
    <col min="17" max="25" width="11.421875" style="5" customWidth="1"/>
    <col min="26" max="26" width="20.140625" style="5" customWidth="1"/>
    <col min="27" max="16384" width="11.421875" style="5" customWidth="1"/>
  </cols>
  <sheetData>
    <row r="1" spans="1:3" ht="20.25">
      <c r="A1" s="2" t="s">
        <v>0</v>
      </c>
      <c r="B1" s="29"/>
      <c r="C1" s="2"/>
    </row>
    <row r="2" spans="1:3" ht="12.75">
      <c r="A2" s="1" t="s">
        <v>169</v>
      </c>
      <c r="B2" s="29"/>
      <c r="C2" s="1"/>
    </row>
    <row r="3" spans="1:57" ht="12.75">
      <c r="A3" s="1" t="s">
        <v>168</v>
      </c>
      <c r="B3" s="29"/>
      <c r="C3" s="1"/>
      <c r="F3">
        <v>5</v>
      </c>
      <c r="I3">
        <v>8</v>
      </c>
      <c r="L3">
        <v>11</v>
      </c>
      <c r="R3">
        <v>17</v>
      </c>
      <c r="U3">
        <v>20</v>
      </c>
      <c r="W3">
        <v>22</v>
      </c>
      <c r="AC3">
        <v>28</v>
      </c>
      <c r="AE3">
        <v>30</v>
      </c>
      <c r="AJ3">
        <v>35</v>
      </c>
      <c r="AK3">
        <v>36</v>
      </c>
      <c r="AO3">
        <v>40</v>
      </c>
      <c r="AR3">
        <v>43</v>
      </c>
      <c r="AX3">
        <v>49</v>
      </c>
      <c r="BA3">
        <v>52</v>
      </c>
      <c r="BD3">
        <v>55</v>
      </c>
      <c r="BE3">
        <v>56</v>
      </c>
    </row>
    <row r="4" spans="1:3" ht="12.75">
      <c r="A4" s="1"/>
      <c r="B4" s="29"/>
      <c r="C4" s="1"/>
    </row>
    <row r="5" spans="1:57" ht="12.75">
      <c r="A5" s="3" t="s">
        <v>1</v>
      </c>
      <c r="B5" s="30" t="s">
        <v>3</v>
      </c>
      <c r="C5" s="3" t="s">
        <v>2</v>
      </c>
      <c r="D5" s="3" t="s">
        <v>16</v>
      </c>
      <c r="E5" s="3" t="s">
        <v>38</v>
      </c>
      <c r="F5" s="3" t="s">
        <v>39</v>
      </c>
      <c r="G5" s="3" t="s">
        <v>18</v>
      </c>
      <c r="H5" s="3" t="s">
        <v>17</v>
      </c>
      <c r="I5" s="3" t="s">
        <v>4</v>
      </c>
      <c r="J5" s="3" t="s">
        <v>10</v>
      </c>
      <c r="K5" s="3" t="s">
        <v>11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161</v>
      </c>
      <c r="R5" s="3" t="s">
        <v>45</v>
      </c>
      <c r="S5" s="3" t="s">
        <v>5</v>
      </c>
      <c r="T5" s="3" t="s">
        <v>26</v>
      </c>
      <c r="U5" s="3" t="s">
        <v>27</v>
      </c>
      <c r="V5" s="3" t="s">
        <v>28</v>
      </c>
      <c r="W5" s="3" t="s">
        <v>46</v>
      </c>
      <c r="X5" s="3" t="s">
        <v>47</v>
      </c>
      <c r="Y5" s="3" t="s">
        <v>48</v>
      </c>
      <c r="Z5" s="3" t="s">
        <v>49</v>
      </c>
      <c r="AA5" s="3" t="s">
        <v>50</v>
      </c>
      <c r="AB5" s="3" t="s">
        <v>51</v>
      </c>
      <c r="AC5" s="3" t="s">
        <v>52</v>
      </c>
      <c r="AD5" s="3" t="s">
        <v>53</v>
      </c>
      <c r="AE5" s="3" t="s">
        <v>54</v>
      </c>
      <c r="AF5" s="3" t="s">
        <v>55</v>
      </c>
      <c r="AG5" s="3" t="s">
        <v>56</v>
      </c>
      <c r="AH5" s="3" t="s">
        <v>57</v>
      </c>
      <c r="AI5" s="3" t="s">
        <v>58</v>
      </c>
      <c r="AJ5" s="3" t="s">
        <v>62</v>
      </c>
      <c r="AK5" s="3" t="s">
        <v>61</v>
      </c>
      <c r="AL5" s="3" t="s">
        <v>59</v>
      </c>
      <c r="AM5" s="3" t="s">
        <v>19</v>
      </c>
      <c r="AN5" s="3" t="s">
        <v>29</v>
      </c>
      <c r="AO5" s="3" t="s">
        <v>12</v>
      </c>
      <c r="AP5" s="3" t="s">
        <v>60</v>
      </c>
      <c r="AQ5" s="3" t="s">
        <v>30</v>
      </c>
      <c r="AR5" s="3" t="s">
        <v>31</v>
      </c>
      <c r="AS5" s="3" t="s">
        <v>32</v>
      </c>
      <c r="AT5" s="3" t="s">
        <v>33</v>
      </c>
      <c r="AU5" s="3" t="s">
        <v>34</v>
      </c>
      <c r="AV5" s="3" t="s">
        <v>35</v>
      </c>
      <c r="AW5" s="3" t="s">
        <v>36</v>
      </c>
      <c r="AX5" s="3" t="s">
        <v>37</v>
      </c>
      <c r="AY5" s="3" t="s">
        <v>13</v>
      </c>
      <c r="AZ5" s="3" t="s">
        <v>14</v>
      </c>
      <c r="BA5" s="3" t="s">
        <v>162</v>
      </c>
      <c r="BB5" s="3" t="s">
        <v>163</v>
      </c>
      <c r="BC5" s="3" t="s">
        <v>164</v>
      </c>
      <c r="BD5" s="3" t="s">
        <v>167</v>
      </c>
      <c r="BE5" s="3" t="s">
        <v>171</v>
      </c>
    </row>
  </sheetData>
  <sheetProtection/>
  <protectedRanges>
    <protectedRange sqref="A6:AT65536" name="Rango1"/>
  </protectedRanges>
  <dataValidations count="1">
    <dataValidation operator="greaterThan" allowBlank="1" showInputMessage="1" showErrorMessage="1" sqref="C6:C65536 A6:A65536"/>
  </dataValidation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I607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7" max="27" width="11.140625" style="0" customWidth="1"/>
  </cols>
  <sheetData>
    <row r="1" s="19" customFormat="1" ht="20.25">
      <c r="A1" s="18" t="s">
        <v>0</v>
      </c>
    </row>
    <row r="2" s="19" customFormat="1" ht="12.75">
      <c r="A2" s="20" t="s">
        <v>169</v>
      </c>
    </row>
    <row r="3" s="19" customFormat="1" ht="12.75">
      <c r="A3" s="20" t="s">
        <v>168</v>
      </c>
    </row>
    <row r="5" spans="1:9" ht="12.75">
      <c r="A5" s="16" t="s">
        <v>6</v>
      </c>
      <c r="B5" s="17"/>
      <c r="C5" s="16">
        <f>COUNTIF(IACE!A6:A65536,"&lt;&gt;")</f>
        <v>0</v>
      </c>
      <c r="D5" s="15"/>
      <c r="E5" s="15"/>
      <c r="F5" s="15"/>
      <c r="G5" s="15"/>
      <c r="H5" s="15"/>
      <c r="I5" s="15"/>
    </row>
    <row r="7" ht="12.75">
      <c r="A7" s="1" t="s">
        <v>86</v>
      </c>
    </row>
    <row r="8" ht="13.5" thickBot="1"/>
    <row r="9" spans="1:3" ht="12.75">
      <c r="A9" s="7"/>
      <c r="B9" s="8" t="s">
        <v>7</v>
      </c>
      <c r="C9" s="9" t="s">
        <v>8</v>
      </c>
    </row>
    <row r="10" spans="1:3" ht="12.75">
      <c r="A10" s="27" t="s">
        <v>87</v>
      </c>
      <c r="B10" s="6">
        <f>COUNTIF(IACE!$F$6:$F$65536,1)</f>
        <v>0</v>
      </c>
      <c r="C10" s="13" t="e">
        <f aca="true" t="shared" si="0" ref="C10:C15">+B10/$C$5</f>
        <v>#DIV/0!</v>
      </c>
    </row>
    <row r="11" spans="1:3" ht="12.75">
      <c r="A11" s="27" t="s">
        <v>88</v>
      </c>
      <c r="B11" s="6">
        <f>COUNTIF(IACE!$F$6:$F$65536,2)</f>
        <v>0</v>
      </c>
      <c r="C11" s="13" t="e">
        <f t="shared" si="0"/>
        <v>#DIV/0!</v>
      </c>
    </row>
    <row r="12" spans="1:3" ht="12.75">
      <c r="A12" s="27" t="s">
        <v>89</v>
      </c>
      <c r="B12" s="6">
        <f>COUNTIF(IACE!$F$6:$F$65536,3)</f>
        <v>0</v>
      </c>
      <c r="C12" s="13" t="e">
        <f t="shared" si="0"/>
        <v>#DIV/0!</v>
      </c>
    </row>
    <row r="13" spans="1:3" ht="12.75">
      <c r="A13" s="27" t="s">
        <v>90</v>
      </c>
      <c r="B13" s="6">
        <f>COUNTIF(IACE!$F$6:$F$65536,4)</f>
        <v>0</v>
      </c>
      <c r="C13" s="13" t="e">
        <f t="shared" si="0"/>
        <v>#DIV/0!</v>
      </c>
    </row>
    <row r="14" spans="1:3" ht="12.75">
      <c r="A14" s="27" t="s">
        <v>91</v>
      </c>
      <c r="B14" s="6">
        <f>COUNTIF(IACE!$F$6:$F$65536,5)</f>
        <v>0</v>
      </c>
      <c r="C14" s="13" t="e">
        <f t="shared" si="0"/>
        <v>#DIV/0!</v>
      </c>
    </row>
    <row r="15" spans="1:3" ht="12.75">
      <c r="A15" s="27" t="s">
        <v>92</v>
      </c>
      <c r="B15" s="6">
        <f>COUNTIF(IACE!$F$6:$F$65536,6)</f>
        <v>0</v>
      </c>
      <c r="C15" s="13" t="e">
        <f t="shared" si="0"/>
        <v>#DIV/0!</v>
      </c>
    </row>
    <row r="16" spans="1:3" ht="12.75">
      <c r="A16" s="27" t="s">
        <v>15</v>
      </c>
      <c r="B16" s="6">
        <f>COUNTIF(IACE!$F$6:$F$65536,A16)</f>
        <v>0</v>
      </c>
      <c r="C16" s="13" t="e">
        <f>+B16/$C$5</f>
        <v>#DIV/0!</v>
      </c>
    </row>
    <row r="17" spans="1:3" ht="13.5" thickBot="1">
      <c r="A17" s="11" t="s">
        <v>9</v>
      </c>
      <c r="B17" s="12">
        <f>SUM(B10:B16)</f>
        <v>0</v>
      </c>
      <c r="C17" s="14" t="e">
        <f>SUM(C10:C16)</f>
        <v>#DIV/0!</v>
      </c>
    </row>
    <row r="21" ht="12.75">
      <c r="A21" s="1" t="s">
        <v>165</v>
      </c>
    </row>
    <row r="22" ht="13.5" thickBot="1"/>
    <row r="23" spans="1:3" ht="12.75">
      <c r="A23" s="7"/>
      <c r="B23" s="8" t="s">
        <v>7</v>
      </c>
      <c r="C23" s="9" t="s">
        <v>8</v>
      </c>
    </row>
    <row r="24" spans="1:3" ht="12.75">
      <c r="A24" s="21" t="s">
        <v>20</v>
      </c>
      <c r="B24" s="6">
        <f>COUNTIF(IACE!$G$6:$G$65536,A24)</f>
        <v>0</v>
      </c>
      <c r="C24" s="13" t="e">
        <f>+B24/$C$5</f>
        <v>#DIV/0!</v>
      </c>
    </row>
    <row r="25" spans="1:3" ht="12.75">
      <c r="A25" s="21" t="s">
        <v>22</v>
      </c>
      <c r="B25" s="6">
        <f>COUNTIF(IACE!$G$6:$G$65536,A25)</f>
        <v>0</v>
      </c>
      <c r="C25" s="13" t="e">
        <f>+B25/$C$5</f>
        <v>#DIV/0!</v>
      </c>
    </row>
    <row r="26" spans="1:3" ht="12.75">
      <c r="A26" s="27" t="s">
        <v>15</v>
      </c>
      <c r="B26" s="6">
        <f>COUNTIF(IACE!$G$6:$G$65536,A26)</f>
        <v>0</v>
      </c>
      <c r="C26" s="13" t="e">
        <f>+B26/$C$5</f>
        <v>#DIV/0!</v>
      </c>
    </row>
    <row r="27" spans="1:3" ht="13.5" thickBot="1">
      <c r="A27" s="11" t="s">
        <v>9</v>
      </c>
      <c r="B27" s="12">
        <f>SUM(B24:B26)</f>
        <v>0</v>
      </c>
      <c r="C27" s="14" t="e">
        <f>SUM(C24:C26)</f>
        <v>#DIV/0!</v>
      </c>
    </row>
    <row r="28" spans="1:3" ht="12.75">
      <c r="A28" s="23"/>
      <c r="B28" s="24"/>
      <c r="C28" s="25"/>
    </row>
    <row r="29" spans="1:3" ht="12.75">
      <c r="A29" s="23"/>
      <c r="B29" s="24"/>
      <c r="C29" s="25"/>
    </row>
    <row r="30" spans="1:3" ht="12.75">
      <c r="A30" s="23"/>
      <c r="B30" s="24"/>
      <c r="C30" s="25"/>
    </row>
    <row r="35" ht="12.75">
      <c r="A35" s="1" t="s">
        <v>93</v>
      </c>
    </row>
    <row r="36" ht="13.5" thickBot="1"/>
    <row r="37" spans="1:3" ht="12.75">
      <c r="A37" s="7"/>
      <c r="B37" s="8" t="s">
        <v>7</v>
      </c>
      <c r="C37" s="9" t="s">
        <v>8</v>
      </c>
    </row>
    <row r="38" spans="1:3" ht="12.75">
      <c r="A38" s="27" t="s">
        <v>63</v>
      </c>
      <c r="B38" s="6">
        <f>COUNTIF(IACE!$I$6:$I$65536,A38)</f>
        <v>0</v>
      </c>
      <c r="C38" s="13" t="e">
        <f>+B38/$C$5</f>
        <v>#DIV/0!</v>
      </c>
    </row>
    <row r="39" spans="1:3" ht="12.75">
      <c r="A39" s="27" t="s">
        <v>95</v>
      </c>
      <c r="B39" s="6">
        <f>COUNTIF(IACE!$I$6:$I$65536,A39)</f>
        <v>0</v>
      </c>
      <c r="C39" s="13" t="e">
        <f>+B39/$C$5</f>
        <v>#DIV/0!</v>
      </c>
    </row>
    <row r="40" spans="1:3" ht="12.75">
      <c r="A40" s="27" t="s">
        <v>79</v>
      </c>
      <c r="B40" s="6">
        <f>COUNTIF(IACE!$I$6:$I$65536,A40)</f>
        <v>0</v>
      </c>
      <c r="C40" s="13" t="e">
        <f>+B40/$C$5</f>
        <v>#DIV/0!</v>
      </c>
    </row>
    <row r="41" spans="1:3" ht="12.75">
      <c r="A41" s="27" t="s">
        <v>94</v>
      </c>
      <c r="B41" s="6">
        <f>COUNTIF(IACE!$I$6:$I$65536,A41)</f>
        <v>0</v>
      </c>
      <c r="C41" s="13" t="e">
        <f>+B41/$C$5</f>
        <v>#DIV/0!</v>
      </c>
    </row>
    <row r="42" spans="1:3" ht="12.75">
      <c r="A42" s="27" t="s">
        <v>15</v>
      </c>
      <c r="B42" s="6">
        <f>COUNTIF(IACE!$I$6:$I$65536,A42)</f>
        <v>0</v>
      </c>
      <c r="C42" s="13" t="e">
        <f>+B42/$C$5</f>
        <v>#DIV/0!</v>
      </c>
    </row>
    <row r="43" spans="1:3" ht="13.5" thickBot="1">
      <c r="A43" s="11" t="s">
        <v>9</v>
      </c>
      <c r="B43" s="12">
        <f>SUM(B38:B42)</f>
        <v>0</v>
      </c>
      <c r="C43" s="14" t="e">
        <f>SUM(C38:C42)</f>
        <v>#DIV/0!</v>
      </c>
    </row>
    <row r="44" spans="1:3" ht="12.75">
      <c r="A44" s="23"/>
      <c r="B44" s="24"/>
      <c r="C44" s="25"/>
    </row>
    <row r="45" spans="1:3" ht="12.75">
      <c r="A45" s="23"/>
      <c r="B45" s="24"/>
      <c r="C45" s="25"/>
    </row>
    <row r="49" ht="12.75">
      <c r="A49" s="1" t="s">
        <v>144</v>
      </c>
    </row>
    <row r="50" ht="13.5" thickBot="1">
      <c r="A50" s="26"/>
    </row>
    <row r="51" spans="1:3" ht="12.75">
      <c r="A51" s="7"/>
      <c r="B51" s="8" t="s">
        <v>7</v>
      </c>
      <c r="C51" s="9" t="s">
        <v>8</v>
      </c>
    </row>
    <row r="52" spans="1:3" ht="12.75">
      <c r="A52" s="27" t="s">
        <v>70</v>
      </c>
      <c r="B52" s="6">
        <f>COUNTIF(IACE!$J$6:$J$65536,A52)</f>
        <v>0</v>
      </c>
      <c r="C52" s="13" t="e">
        <f>+B52/$C$5</f>
        <v>#DIV/0!</v>
      </c>
    </row>
    <row r="53" spans="1:3" ht="12.75">
      <c r="A53" s="27" t="s">
        <v>64</v>
      </c>
      <c r="B53" s="6">
        <f>COUNTIF(IACE!$J$6:$J$65536,A53)</f>
        <v>0</v>
      </c>
      <c r="C53" s="13" t="e">
        <f>+B53/$C$5</f>
        <v>#DIV/0!</v>
      </c>
    </row>
    <row r="54" spans="1:3" ht="12.75">
      <c r="A54" s="27" t="s">
        <v>96</v>
      </c>
      <c r="B54" s="6">
        <f>COUNTIF(IACE!$J$6:$J$65536,A54)</f>
        <v>0</v>
      </c>
      <c r="C54" s="13" t="e">
        <f>+B54/$C$5</f>
        <v>#DIV/0!</v>
      </c>
    </row>
    <row r="55" spans="1:3" ht="12.75">
      <c r="A55" s="27" t="s">
        <v>80</v>
      </c>
      <c r="B55" s="6">
        <f>COUNTIF(IACE!$J$6:$J$65536,A55)</f>
        <v>0</v>
      </c>
      <c r="C55" s="13" t="e">
        <f>+B55/$C$5</f>
        <v>#DIV/0!</v>
      </c>
    </row>
    <row r="56" spans="1:3" ht="12.75">
      <c r="A56" s="27" t="s">
        <v>15</v>
      </c>
      <c r="B56" s="6">
        <f>COUNTIF(IACE!$J$6:$J$65536,A56)</f>
        <v>0</v>
      </c>
      <c r="C56" s="13" t="e">
        <f>+B56/$C$5</f>
        <v>#DIV/0!</v>
      </c>
    </row>
    <row r="57" spans="1:3" ht="13.5" thickBot="1">
      <c r="A57" s="11" t="s">
        <v>9</v>
      </c>
      <c r="B57" s="12">
        <f>SUM(B52:B56)</f>
        <v>0</v>
      </c>
      <c r="C57" s="14" t="e">
        <f>SUM(C52:C56)</f>
        <v>#DIV/0!</v>
      </c>
    </row>
    <row r="58" spans="1:3" ht="12.75">
      <c r="A58" s="23"/>
      <c r="B58" s="24"/>
      <c r="C58" s="25"/>
    </row>
    <row r="59" spans="1:3" ht="12.75">
      <c r="A59" s="23"/>
      <c r="B59" s="24"/>
      <c r="C59" s="25"/>
    </row>
    <row r="62" ht="12.75">
      <c r="A62" s="1" t="s">
        <v>166</v>
      </c>
    </row>
    <row r="63" ht="13.5" thickBot="1"/>
    <row r="64" spans="1:3" ht="12.75">
      <c r="A64" s="7"/>
      <c r="B64" s="8" t="s">
        <v>7</v>
      </c>
      <c r="C64" s="9" t="s">
        <v>8</v>
      </c>
    </row>
    <row r="65" spans="1:3" ht="12.75">
      <c r="A65" s="27" t="s">
        <v>65</v>
      </c>
      <c r="B65" s="6">
        <f>COUNTIF(IACE!$K$6:$K$65536,A65)</f>
        <v>0</v>
      </c>
      <c r="C65" s="13" t="e">
        <f>+B65/$C$5</f>
        <v>#DIV/0!</v>
      </c>
    </row>
    <row r="66" spans="1:3" ht="12.75">
      <c r="A66" s="27" t="s">
        <v>97</v>
      </c>
      <c r="B66" s="6">
        <f>COUNTIF(IACE!$K$6:$K$65536,A66)</f>
        <v>0</v>
      </c>
      <c r="C66" s="13" t="e">
        <f>+B66/$C$5</f>
        <v>#DIV/0!</v>
      </c>
    </row>
    <row r="67" spans="1:3" ht="12.75">
      <c r="A67" s="27" t="s">
        <v>127</v>
      </c>
      <c r="B67" s="6">
        <f>COUNTIF(IACE!$K$6:$K$65536,A67)</f>
        <v>0</v>
      </c>
      <c r="C67" s="13" t="e">
        <f>+B67/$C$5</f>
        <v>#DIV/0!</v>
      </c>
    </row>
    <row r="68" spans="1:3" ht="12.75">
      <c r="A68" s="27" t="s">
        <v>15</v>
      </c>
      <c r="B68" s="6">
        <f>COUNTIF(IACE!$K$6:$K$65536,A68)</f>
        <v>0</v>
      </c>
      <c r="C68" s="13" t="e">
        <f>+B68/$C$5</f>
        <v>#DIV/0!</v>
      </c>
    </row>
    <row r="69" spans="1:3" ht="13.5" thickBot="1">
      <c r="A69" s="11" t="s">
        <v>9</v>
      </c>
      <c r="B69" s="12">
        <f>SUM(B65:B68)</f>
        <v>0</v>
      </c>
      <c r="C69" s="14" t="e">
        <f>SUM(C65:C68)</f>
        <v>#DIV/0!</v>
      </c>
    </row>
    <row r="70" spans="1:3" ht="12.75">
      <c r="A70" s="23"/>
      <c r="B70" s="24"/>
      <c r="C70" s="25"/>
    </row>
    <row r="71" spans="1:3" ht="12.75">
      <c r="A71" s="23"/>
      <c r="B71" s="24"/>
      <c r="C71" s="25"/>
    </row>
    <row r="72" spans="1:3" ht="12.75">
      <c r="A72" s="23"/>
      <c r="B72" s="24"/>
      <c r="C72" s="25"/>
    </row>
    <row r="73" spans="1:3" ht="12.75">
      <c r="A73" s="23"/>
      <c r="B73" s="24"/>
      <c r="C73" s="25"/>
    </row>
    <row r="74" spans="1:3" ht="12.75">
      <c r="A74" s="23"/>
      <c r="B74" s="24"/>
      <c r="C74" s="25"/>
    </row>
    <row r="75" spans="1:3" ht="12.75">
      <c r="A75" s="23"/>
      <c r="B75" s="24"/>
      <c r="C75" s="25"/>
    </row>
    <row r="76" ht="12.75">
      <c r="A76" s="1" t="s">
        <v>145</v>
      </c>
    </row>
    <row r="77" ht="13.5" thickBot="1"/>
    <row r="78" spans="1:3" ht="12.75">
      <c r="A78" s="7"/>
      <c r="B78" s="8" t="s">
        <v>7</v>
      </c>
      <c r="C78" s="9" t="s">
        <v>8</v>
      </c>
    </row>
    <row r="79" spans="1:3" ht="12.75">
      <c r="A79" s="27" t="s">
        <v>78</v>
      </c>
      <c r="B79" s="6">
        <f>COUNTIF(IACE!$M$6:$M$65536,A79)</f>
        <v>0</v>
      </c>
      <c r="C79" s="13" t="e">
        <f aca="true" t="shared" si="1" ref="C79:C84">+B79/$C$5</f>
        <v>#DIV/0!</v>
      </c>
    </row>
    <row r="80" spans="1:3" ht="12.75">
      <c r="A80" s="27" t="s">
        <v>73</v>
      </c>
      <c r="B80" s="6">
        <f>COUNTIF(IACE!$M$6:$M$65536,A80)</f>
        <v>0</v>
      </c>
      <c r="C80" s="13" t="e">
        <f t="shared" si="1"/>
        <v>#DIV/0!</v>
      </c>
    </row>
    <row r="81" spans="1:3" ht="12.75">
      <c r="A81" s="10" t="s">
        <v>174</v>
      </c>
      <c r="B81" s="6">
        <f>COUNTIF(IACE!$M$6:$M$65536,A81)</f>
        <v>0</v>
      </c>
      <c r="C81" s="13" t="e">
        <f t="shared" si="1"/>
        <v>#DIV/0!</v>
      </c>
    </row>
    <row r="82" spans="1:3" ht="12.75">
      <c r="A82" s="27" t="s">
        <v>120</v>
      </c>
      <c r="B82" s="6">
        <f>COUNTIF(IACE!$M$6:$M$65536,A82)</f>
        <v>0</v>
      </c>
      <c r="C82" s="13" t="e">
        <f t="shared" si="1"/>
        <v>#DIV/0!</v>
      </c>
    </row>
    <row r="83" spans="1:3" ht="12.75">
      <c r="A83" s="27" t="s">
        <v>80</v>
      </c>
      <c r="B83" s="6">
        <f>COUNTIF(IACE!$M$6:$M$65536,A83)</f>
        <v>0</v>
      </c>
      <c r="C83" s="13" t="e">
        <f t="shared" si="1"/>
        <v>#DIV/0!</v>
      </c>
    </row>
    <row r="84" spans="1:3" ht="12.75">
      <c r="A84" s="27" t="s">
        <v>15</v>
      </c>
      <c r="B84" s="6">
        <f>COUNTIF(IACE!$M$6:$M$65536,A84)</f>
        <v>0</v>
      </c>
      <c r="C84" s="13" t="e">
        <f t="shared" si="1"/>
        <v>#DIV/0!</v>
      </c>
    </row>
    <row r="85" spans="1:3" ht="13.5" thickBot="1">
      <c r="A85" s="11" t="s">
        <v>9</v>
      </c>
      <c r="B85" s="12">
        <f>SUM(B79:B84)</f>
        <v>0</v>
      </c>
      <c r="C85" s="14" t="e">
        <f>SUM(C79:C84)</f>
        <v>#DIV/0!</v>
      </c>
    </row>
    <row r="90" ht="12.75">
      <c r="A90" s="1" t="s">
        <v>140</v>
      </c>
    </row>
    <row r="91" ht="13.5" thickBot="1"/>
    <row r="92" spans="1:3" ht="12.75">
      <c r="A92" s="7"/>
      <c r="B92" s="8" t="s">
        <v>7</v>
      </c>
      <c r="C92" s="9" t="s">
        <v>8</v>
      </c>
    </row>
    <row r="93" spans="1:3" ht="12.75">
      <c r="A93" s="27" t="s">
        <v>98</v>
      </c>
      <c r="B93" s="6">
        <f>COUNTIF(IACE!$N$6:$N$65536,A93)</f>
        <v>0</v>
      </c>
      <c r="C93" s="13" t="e">
        <f aca="true" t="shared" si="2" ref="C93:C98">+B93/$C$5</f>
        <v>#DIV/0!</v>
      </c>
    </row>
    <row r="94" spans="1:3" ht="12.75">
      <c r="A94" s="27" t="s">
        <v>99</v>
      </c>
      <c r="B94" s="6">
        <f>COUNTIF(IACE!$N$6:$N$65536,A94)</f>
        <v>0</v>
      </c>
      <c r="C94" s="13" t="e">
        <f t="shared" si="2"/>
        <v>#DIV/0!</v>
      </c>
    </row>
    <row r="95" spans="1:3" ht="12.75">
      <c r="A95" s="5" t="s">
        <v>101</v>
      </c>
      <c r="B95" s="6">
        <f>COUNTIF(IACE!$N$6:$N$65536,A95)</f>
        <v>0</v>
      </c>
      <c r="C95" s="13" t="e">
        <f t="shared" si="2"/>
        <v>#DIV/0!</v>
      </c>
    </row>
    <row r="96" spans="1:3" ht="12.75">
      <c r="A96" s="27" t="s">
        <v>100</v>
      </c>
      <c r="B96" s="6">
        <f>COUNTIF(IACE!$N$6:$N$65536,A96)</f>
        <v>0</v>
      </c>
      <c r="C96" s="13" t="e">
        <f t="shared" si="2"/>
        <v>#DIV/0!</v>
      </c>
    </row>
    <row r="97" spans="1:3" ht="12.75">
      <c r="A97" s="27" t="s">
        <v>80</v>
      </c>
      <c r="B97" s="6">
        <f>COUNTIF(IACE!$N$6:$N$65536,A97)</f>
        <v>0</v>
      </c>
      <c r="C97" s="13" t="e">
        <f t="shared" si="2"/>
        <v>#DIV/0!</v>
      </c>
    </row>
    <row r="98" spans="1:8" ht="12.75">
      <c r="A98" s="27" t="s">
        <v>15</v>
      </c>
      <c r="B98" s="6">
        <f>COUNTIF(IACE!$N$6:$N$65536,A98)</f>
        <v>0</v>
      </c>
      <c r="C98" s="13" t="e">
        <f t="shared" si="2"/>
        <v>#DIV/0!</v>
      </c>
      <c r="H98" s="26"/>
    </row>
    <row r="99" spans="1:3" ht="13.5" thickBot="1">
      <c r="A99" s="11" t="s">
        <v>9</v>
      </c>
      <c r="B99" s="12">
        <f>SUM(B93:B98)</f>
        <v>0</v>
      </c>
      <c r="C99" s="14" t="e">
        <f>SUM(C93:C98)</f>
        <v>#DIV/0!</v>
      </c>
    </row>
    <row r="100" spans="1:3" ht="12.75">
      <c r="A100" s="23"/>
      <c r="B100" s="24"/>
      <c r="C100" s="25"/>
    </row>
    <row r="101" spans="1:3" ht="12.75">
      <c r="A101" s="23"/>
      <c r="B101" s="24"/>
      <c r="C101" s="25"/>
    </row>
    <row r="102" spans="1:3" ht="12.75">
      <c r="A102" s="23"/>
      <c r="B102" s="24"/>
      <c r="C102" s="25"/>
    </row>
    <row r="103" spans="1:3" ht="12.75">
      <c r="A103" s="23"/>
      <c r="B103" s="24"/>
      <c r="C103" s="25"/>
    </row>
    <row r="104" spans="1:3" ht="12.75">
      <c r="A104" s="23"/>
      <c r="B104" s="24"/>
      <c r="C104" s="25"/>
    </row>
    <row r="105" ht="12.75">
      <c r="A105" s="1" t="s">
        <v>141</v>
      </c>
    </row>
    <row r="106" ht="13.5" thickBot="1"/>
    <row r="107" spans="1:3" ht="12.75">
      <c r="A107" s="7"/>
      <c r="B107" s="8" t="s">
        <v>7</v>
      </c>
      <c r="C107" s="9" t="s">
        <v>8</v>
      </c>
    </row>
    <row r="108" spans="1:3" ht="12.75">
      <c r="A108" s="27" t="s">
        <v>146</v>
      </c>
      <c r="B108" s="6">
        <f>COUNTIF(IACE!$O$6:$O$65536,A108)</f>
        <v>0</v>
      </c>
      <c r="C108" s="13" t="e">
        <f aca="true" t="shared" si="3" ref="C108:C113">+B108/$C$5</f>
        <v>#DIV/0!</v>
      </c>
    </row>
    <row r="109" spans="1:3" ht="12.75">
      <c r="A109" s="27" t="s">
        <v>147</v>
      </c>
      <c r="B109" s="6">
        <f>COUNTIF(IACE!$O$6:$O$65536,A109)</f>
        <v>0</v>
      </c>
      <c r="C109" s="13" t="e">
        <f t="shared" si="3"/>
        <v>#DIV/0!</v>
      </c>
    </row>
    <row r="110" spans="1:3" ht="12.75">
      <c r="A110" s="27" t="s">
        <v>83</v>
      </c>
      <c r="B110" s="6">
        <f>COUNTIF(IACE!$O$6:$O$65536,A110)</f>
        <v>0</v>
      </c>
      <c r="C110" s="13" t="e">
        <f t="shared" si="3"/>
        <v>#DIV/0!</v>
      </c>
    </row>
    <row r="111" spans="1:3" ht="12.75">
      <c r="A111" s="27" t="s">
        <v>148</v>
      </c>
      <c r="B111" s="6">
        <f>COUNTIF(IACE!$O$6:$O$65536,A111)</f>
        <v>0</v>
      </c>
      <c r="C111" s="13" t="e">
        <f t="shared" si="3"/>
        <v>#DIV/0!</v>
      </c>
    </row>
    <row r="112" spans="1:3" ht="12.75">
      <c r="A112" s="32" t="s">
        <v>80</v>
      </c>
      <c r="B112" s="6">
        <f>COUNTIF(IACE!$O$6:$O$65536,A112)</f>
        <v>0</v>
      </c>
      <c r="C112" s="13" t="e">
        <f t="shared" si="3"/>
        <v>#DIV/0!</v>
      </c>
    </row>
    <row r="113" spans="1:3" ht="12.75">
      <c r="A113" s="27" t="s">
        <v>15</v>
      </c>
      <c r="B113" s="6">
        <f>COUNTIF(IACE!$O$6:$O$65536,A113)</f>
        <v>0</v>
      </c>
      <c r="C113" s="13" t="e">
        <f t="shared" si="3"/>
        <v>#DIV/0!</v>
      </c>
    </row>
    <row r="114" spans="1:3" ht="13.5" thickBot="1">
      <c r="A114" s="11" t="s">
        <v>9</v>
      </c>
      <c r="B114" s="12">
        <f>SUM(B108:B113)</f>
        <v>0</v>
      </c>
      <c r="C114" s="14" t="e">
        <f>SUM(C108:C113)</f>
        <v>#DIV/0!</v>
      </c>
    </row>
    <row r="120" ht="12.75">
      <c r="A120" s="1" t="s">
        <v>149</v>
      </c>
    </row>
    <row r="121" ht="13.5" thickBot="1"/>
    <row r="122" spans="1:3" ht="12.75">
      <c r="A122" s="7"/>
      <c r="B122" s="8" t="s">
        <v>7</v>
      </c>
      <c r="C122" s="9" t="s">
        <v>8</v>
      </c>
    </row>
    <row r="123" spans="1:3" ht="12.75">
      <c r="A123" s="27" t="s">
        <v>68</v>
      </c>
      <c r="B123" s="6">
        <f>COUNTIF(IACE!$P$6:$P$65536,A123)</f>
        <v>0</v>
      </c>
      <c r="C123" s="13" t="e">
        <f>+B123/$C$5</f>
        <v>#DIV/0!</v>
      </c>
    </row>
    <row r="124" spans="1:3" ht="12.75">
      <c r="A124" s="27" t="s">
        <v>102</v>
      </c>
      <c r="B124" s="6">
        <f>COUNTIF(IACE!$P$6:$P$65536,A124)</f>
        <v>0</v>
      </c>
      <c r="C124" s="13" t="e">
        <f>+B124/$C$5</f>
        <v>#DIV/0!</v>
      </c>
    </row>
    <row r="125" spans="1:3" ht="12.75">
      <c r="A125" s="10" t="s">
        <v>80</v>
      </c>
      <c r="B125" s="6">
        <f>COUNTIF(IACE!$P$6:$P$65536,A125)</f>
        <v>0</v>
      </c>
      <c r="C125" s="13" t="e">
        <f>+B125/$C$5</f>
        <v>#DIV/0!</v>
      </c>
    </row>
    <row r="126" spans="1:3" ht="12.75">
      <c r="A126" s="27" t="s">
        <v>15</v>
      </c>
      <c r="B126" s="6">
        <f>COUNTIF(IACE!$P$6:$P$65536,A126)</f>
        <v>0</v>
      </c>
      <c r="C126" s="13" t="e">
        <f>+B126/$C$5</f>
        <v>#DIV/0!</v>
      </c>
    </row>
    <row r="127" spans="1:3" ht="13.5" thickBot="1">
      <c r="A127" s="11" t="s">
        <v>9</v>
      </c>
      <c r="B127" s="12">
        <f>SUM(B123:B126)</f>
        <v>0</v>
      </c>
      <c r="C127" s="14" t="e">
        <f>SUM(C123:C126)</f>
        <v>#DIV/0!</v>
      </c>
    </row>
    <row r="128" spans="1:3" ht="12.75">
      <c r="A128" s="23"/>
      <c r="B128" s="24"/>
      <c r="C128" s="25"/>
    </row>
    <row r="129" spans="1:3" ht="12.75">
      <c r="A129" s="23"/>
      <c r="B129" s="24"/>
      <c r="C129" s="25"/>
    </row>
    <row r="130" spans="1:3" ht="12.75">
      <c r="A130" s="23"/>
      <c r="B130" s="24"/>
      <c r="C130" s="25"/>
    </row>
    <row r="131" spans="1:3" ht="12.75">
      <c r="A131" s="23"/>
      <c r="B131" s="24"/>
      <c r="C131" s="25"/>
    </row>
    <row r="132" spans="1:3" ht="12.75">
      <c r="A132" s="23"/>
      <c r="B132" s="24"/>
      <c r="C132" s="25"/>
    </row>
    <row r="133" spans="1:3" ht="12.75">
      <c r="A133" s="23"/>
      <c r="B133" s="24"/>
      <c r="C133" s="25"/>
    </row>
    <row r="134" spans="1:3" ht="12.75">
      <c r="A134" s="23"/>
      <c r="B134" s="24"/>
      <c r="C134" s="25"/>
    </row>
    <row r="135" ht="12.75">
      <c r="A135" s="1" t="s">
        <v>139</v>
      </c>
    </row>
    <row r="136" ht="13.5" thickBot="1"/>
    <row r="137" spans="1:3" ht="12.75">
      <c r="A137" s="7"/>
      <c r="B137" s="8" t="s">
        <v>7</v>
      </c>
      <c r="C137" s="9" t="s">
        <v>8</v>
      </c>
    </row>
    <row r="138" spans="1:3" ht="12.75">
      <c r="A138" s="21" t="s">
        <v>103</v>
      </c>
      <c r="B138" s="6">
        <f>COUNTIF(IACE!$Q$6:$Q$65536,1)</f>
        <v>0</v>
      </c>
      <c r="C138" s="13" t="e">
        <f>+B138/$C$5</f>
        <v>#DIV/0!</v>
      </c>
    </row>
    <row r="139" spans="1:3" ht="12.75">
      <c r="A139" s="21" t="s">
        <v>104</v>
      </c>
      <c r="B139" s="6">
        <f>COUNTIF(IACE!$BA$6:$BA$65536,1)</f>
        <v>0</v>
      </c>
      <c r="C139" s="13" t="e">
        <f>+B139/$C$5</f>
        <v>#DIV/0!</v>
      </c>
    </row>
    <row r="140" spans="1:3" ht="12.75">
      <c r="A140" s="10" t="s">
        <v>105</v>
      </c>
      <c r="B140" s="6">
        <f>COUNTIF(IACE!$BB$6:$BB$65536,1)</f>
        <v>0</v>
      </c>
      <c r="C140" s="13" t="e">
        <f>+B140/$C$5</f>
        <v>#DIV/0!</v>
      </c>
    </row>
    <row r="141" spans="1:3" ht="12.75">
      <c r="A141" s="27" t="s">
        <v>172</v>
      </c>
      <c r="B141" s="33">
        <f>COUNTIF(IACE!$BE$6:$BE$65536,1)</f>
        <v>0</v>
      </c>
      <c r="C141" s="13" t="e">
        <f>+B141/$C$5</f>
        <v>#DIV/0!</v>
      </c>
    </row>
    <row r="142" spans="1:3" ht="12.75">
      <c r="A142" s="27" t="s">
        <v>15</v>
      </c>
      <c r="B142" s="33">
        <f>COUNTIF(IACE!$BC$6:$BC$65536,1)</f>
        <v>0</v>
      </c>
      <c r="C142" s="13" t="e">
        <f>+B142/$C$5</f>
        <v>#DIV/0!</v>
      </c>
    </row>
    <row r="148" ht="12.75">
      <c r="A148" s="1" t="s">
        <v>142</v>
      </c>
    </row>
    <row r="149" ht="13.5" thickBot="1"/>
    <row r="150" spans="1:3" ht="12.75">
      <c r="A150" s="7"/>
      <c r="B150" s="8" t="s">
        <v>7</v>
      </c>
      <c r="C150" s="9" t="s">
        <v>8</v>
      </c>
    </row>
    <row r="151" spans="1:3" ht="12.75">
      <c r="A151" s="27" t="s">
        <v>151</v>
      </c>
      <c r="B151" s="6">
        <f>COUNTIF(IACE!$S$6:$S$65536,A151)</f>
        <v>0</v>
      </c>
      <c r="C151" s="13" t="e">
        <f>+B151/$C$5</f>
        <v>#DIV/0!</v>
      </c>
    </row>
    <row r="152" spans="1:3" ht="12.75">
      <c r="A152" s="27" t="s">
        <v>152</v>
      </c>
      <c r="B152" s="6">
        <f>COUNTIF(IACE!$S$6:$S$65536,A152)</f>
        <v>0</v>
      </c>
      <c r="C152" s="13" t="e">
        <f>+B152/$C$5</f>
        <v>#DIV/0!</v>
      </c>
    </row>
    <row r="153" spans="1:3" ht="12.75">
      <c r="A153" s="27" t="s">
        <v>153</v>
      </c>
      <c r="B153" s="6">
        <f>COUNTIF(IACE!$S$6:$S$65536,A153)</f>
        <v>0</v>
      </c>
      <c r="C153" s="13" t="e">
        <f>+B153/$C$5</f>
        <v>#DIV/0!</v>
      </c>
    </row>
    <row r="154" spans="1:3" ht="12.75">
      <c r="A154" s="27" t="s">
        <v>106</v>
      </c>
      <c r="B154" s="6">
        <f>COUNTIF(IACE!$S$6:$S$65536,A154)</f>
        <v>0</v>
      </c>
      <c r="C154" s="13" t="e">
        <f>+B154/$C$5</f>
        <v>#DIV/0!</v>
      </c>
    </row>
    <row r="155" spans="1:3" ht="12.75">
      <c r="A155" s="27" t="s">
        <v>15</v>
      </c>
      <c r="B155" s="6">
        <f>COUNTIF(IACE!$S$6:$S$65536,A155)</f>
        <v>0</v>
      </c>
      <c r="C155" s="13" t="e">
        <f>+B155/$C$5</f>
        <v>#DIV/0!</v>
      </c>
    </row>
    <row r="156" spans="1:3" ht="13.5" thickBot="1">
      <c r="A156" s="11" t="s">
        <v>9</v>
      </c>
      <c r="B156" s="12">
        <f>SUM(B151:B155)</f>
        <v>0</v>
      </c>
      <c r="C156" s="14" t="e">
        <f>SUM(C151:C155)</f>
        <v>#DIV/0!</v>
      </c>
    </row>
    <row r="162" ht="12.75">
      <c r="A162" s="1" t="s">
        <v>173</v>
      </c>
    </row>
    <row r="164" ht="12.75">
      <c r="A164" s="28" t="s">
        <v>107</v>
      </c>
    </row>
    <row r="165" ht="13.5" thickBot="1"/>
    <row r="166" spans="1:3" ht="12.75">
      <c r="A166" s="7"/>
      <c r="B166" s="8" t="s">
        <v>7</v>
      </c>
      <c r="C166" s="9" t="s">
        <v>8</v>
      </c>
    </row>
    <row r="167" spans="1:3" ht="12.75">
      <c r="A167" s="27" t="s">
        <v>67</v>
      </c>
      <c r="B167" s="6">
        <f>COUNTIF(IACE!$T$6:$T$65536,A167)</f>
        <v>0</v>
      </c>
      <c r="C167" s="13" t="e">
        <f aca="true" t="shared" si="4" ref="C167:C172">+B167/$C$5</f>
        <v>#DIV/0!</v>
      </c>
    </row>
    <row r="168" spans="1:3" ht="12.75">
      <c r="A168" s="27" t="s">
        <v>66</v>
      </c>
      <c r="B168" s="6">
        <f>COUNTIF(IACE!$T$6:$T$65536,A168)</f>
        <v>0</v>
      </c>
      <c r="C168" s="13" t="e">
        <f t="shared" si="4"/>
        <v>#DIV/0!</v>
      </c>
    </row>
    <row r="169" spans="1:3" ht="12.75">
      <c r="A169" s="27" t="s">
        <v>69</v>
      </c>
      <c r="B169" s="6">
        <f>COUNTIF(IACE!$T$6:$T$65536,A169)</f>
        <v>0</v>
      </c>
      <c r="C169" s="13" t="e">
        <f t="shared" si="4"/>
        <v>#DIV/0!</v>
      </c>
    </row>
    <row r="170" spans="1:3" ht="12.75">
      <c r="A170" s="27" t="s">
        <v>84</v>
      </c>
      <c r="B170" s="6">
        <f>COUNTIF(IACE!$T$6:$T$65536,A170)</f>
        <v>0</v>
      </c>
      <c r="C170" s="13" t="e">
        <f t="shared" si="4"/>
        <v>#DIV/0!</v>
      </c>
    </row>
    <row r="171" spans="1:3" ht="12.75">
      <c r="A171" s="32" t="s">
        <v>175</v>
      </c>
      <c r="B171" s="6">
        <f>COUNTIF(IACE!$T$6:$T$65536,A171)</f>
        <v>0</v>
      </c>
      <c r="C171" s="13" t="e">
        <f t="shared" si="4"/>
        <v>#DIV/0!</v>
      </c>
    </row>
    <row r="172" spans="1:3" ht="12.75">
      <c r="A172" s="27" t="s">
        <v>15</v>
      </c>
      <c r="B172" s="6">
        <f>COUNTIF(IACE!$T$6:$T$65536,A172)</f>
        <v>0</v>
      </c>
      <c r="C172" s="13" t="e">
        <f t="shared" si="4"/>
        <v>#DIV/0!</v>
      </c>
    </row>
    <row r="173" spans="1:3" ht="13.5" thickBot="1">
      <c r="A173" s="11" t="s">
        <v>9</v>
      </c>
      <c r="B173" s="12">
        <f>SUM(B167:B172)</f>
        <v>0</v>
      </c>
      <c r="C173" s="14" t="e">
        <f>SUM(C167:C172)</f>
        <v>#DIV/0!</v>
      </c>
    </row>
    <row r="178" ht="12.75">
      <c r="A178" s="28" t="s">
        <v>108</v>
      </c>
    </row>
    <row r="179" ht="13.5" thickBot="1"/>
    <row r="180" spans="1:3" ht="12.75">
      <c r="A180" s="7"/>
      <c r="B180" s="8" t="s">
        <v>7</v>
      </c>
      <c r="C180" s="9" t="s">
        <v>8</v>
      </c>
    </row>
    <row r="181" spans="1:3" ht="12.75">
      <c r="A181" s="27" t="s">
        <v>67</v>
      </c>
      <c r="B181" s="6">
        <f>COUNTIF(IACE!$U$6:$U$65536,A181)</f>
        <v>0</v>
      </c>
      <c r="C181" s="13" t="e">
        <f aca="true" t="shared" si="5" ref="C181:C186">+B181/$C$5</f>
        <v>#DIV/0!</v>
      </c>
    </row>
    <row r="182" spans="1:3" ht="12.75">
      <c r="A182" s="27" t="s">
        <v>66</v>
      </c>
      <c r="B182" s="6">
        <f>COUNTIF(IACE!$U$6:$U$65536,A182)</f>
        <v>0</v>
      </c>
      <c r="C182" s="13" t="e">
        <f t="shared" si="5"/>
        <v>#DIV/0!</v>
      </c>
    </row>
    <row r="183" spans="1:3" ht="12.75">
      <c r="A183" s="27" t="s">
        <v>69</v>
      </c>
      <c r="B183" s="6">
        <f>COUNTIF(IACE!$U$6:$U$65536,A183)</f>
        <v>0</v>
      </c>
      <c r="C183" s="13" t="e">
        <f t="shared" si="5"/>
        <v>#DIV/0!</v>
      </c>
    </row>
    <row r="184" spans="1:3" ht="12.75">
      <c r="A184" s="27" t="s">
        <v>84</v>
      </c>
      <c r="B184" s="6">
        <f>COUNTIF(IACE!$U$6:$U$65536,A184)</f>
        <v>0</v>
      </c>
      <c r="C184" s="13" t="e">
        <f t="shared" si="5"/>
        <v>#DIV/0!</v>
      </c>
    </row>
    <row r="185" spans="1:3" ht="12.75">
      <c r="A185" s="27" t="s">
        <v>80</v>
      </c>
      <c r="B185" s="6">
        <f>COUNTIF(IACE!$U$6:$U$65536,A185)</f>
        <v>0</v>
      </c>
      <c r="C185" s="13" t="e">
        <f t="shared" si="5"/>
        <v>#DIV/0!</v>
      </c>
    </row>
    <row r="186" spans="1:3" ht="12.75">
      <c r="A186" s="27" t="s">
        <v>15</v>
      </c>
      <c r="B186" s="6">
        <f>COUNTIF(IACE!$U$6:$U$65536,A186)</f>
        <v>0</v>
      </c>
      <c r="C186" s="13" t="e">
        <f t="shared" si="5"/>
        <v>#DIV/0!</v>
      </c>
    </row>
    <row r="187" spans="1:3" ht="13.5" thickBot="1">
      <c r="A187" s="11" t="s">
        <v>9</v>
      </c>
      <c r="B187" s="12">
        <f>SUM(B181:B186)</f>
        <v>0</v>
      </c>
      <c r="C187" s="14" t="e">
        <f>SUM(C181:C186)</f>
        <v>#DIV/0!</v>
      </c>
    </row>
    <row r="192" ht="12.75">
      <c r="A192" s="28" t="s">
        <v>109</v>
      </c>
    </row>
    <row r="193" ht="13.5" thickBot="1"/>
    <row r="194" spans="1:3" ht="12.75">
      <c r="A194" s="7"/>
      <c r="B194" s="8" t="s">
        <v>7</v>
      </c>
      <c r="C194" s="9" t="s">
        <v>8</v>
      </c>
    </row>
    <row r="195" spans="1:3" ht="12.75">
      <c r="A195" s="27" t="s">
        <v>67</v>
      </c>
      <c r="B195" s="6">
        <f>COUNTIF(IACE!$V$6:$V$65536,A195)</f>
        <v>0</v>
      </c>
      <c r="C195" s="13" t="e">
        <f aca="true" t="shared" si="6" ref="C195:C200">+B195/$C$5</f>
        <v>#DIV/0!</v>
      </c>
    </row>
    <row r="196" spans="1:3" ht="12.75">
      <c r="A196" s="27" t="s">
        <v>66</v>
      </c>
      <c r="B196" s="6">
        <f>COUNTIF(IACE!$V$6:$V$65536,A196)</f>
        <v>0</v>
      </c>
      <c r="C196" s="13" t="e">
        <f t="shared" si="6"/>
        <v>#DIV/0!</v>
      </c>
    </row>
    <row r="197" spans="1:3" ht="12.75">
      <c r="A197" s="27" t="s">
        <v>69</v>
      </c>
      <c r="B197" s="6">
        <f>COUNTIF(IACE!$V$6:$V$65536,A197)</f>
        <v>0</v>
      </c>
      <c r="C197" s="13" t="e">
        <f t="shared" si="6"/>
        <v>#DIV/0!</v>
      </c>
    </row>
    <row r="198" spans="1:3" ht="12.75">
      <c r="A198" s="27" t="s">
        <v>84</v>
      </c>
      <c r="B198" s="6">
        <f>COUNTIF(IACE!$V$6:$V$65536,A198)</f>
        <v>0</v>
      </c>
      <c r="C198" s="13" t="e">
        <f t="shared" si="6"/>
        <v>#DIV/0!</v>
      </c>
    </row>
    <row r="199" spans="1:3" ht="12.75">
      <c r="A199" s="27" t="s">
        <v>80</v>
      </c>
      <c r="B199" s="6">
        <f>COUNTIF(IACE!$V$6:$V$65536,A199)</f>
        <v>0</v>
      </c>
      <c r="C199" s="13" t="e">
        <f t="shared" si="6"/>
        <v>#DIV/0!</v>
      </c>
    </row>
    <row r="200" spans="1:3" ht="12.75">
      <c r="A200" s="27" t="s">
        <v>15</v>
      </c>
      <c r="B200" s="6">
        <f>COUNTIF(IACE!$V$6:$V$65536,A200)</f>
        <v>0</v>
      </c>
      <c r="C200" s="13" t="e">
        <f t="shared" si="6"/>
        <v>#DIV/0!</v>
      </c>
    </row>
    <row r="201" spans="1:3" ht="13.5" thickBot="1">
      <c r="A201" s="11" t="s">
        <v>9</v>
      </c>
      <c r="B201" s="12">
        <f>SUM(B195:B200)</f>
        <v>0</v>
      </c>
      <c r="C201" s="14" t="e">
        <f>SUM(C195:C200)</f>
        <v>#DIV/0!</v>
      </c>
    </row>
    <row r="206" ht="12.75">
      <c r="A206" s="28" t="s">
        <v>110</v>
      </c>
    </row>
    <row r="207" ht="13.5" thickBot="1"/>
    <row r="208" spans="1:3" ht="12.75">
      <c r="A208" s="7"/>
      <c r="B208" s="8" t="s">
        <v>7</v>
      </c>
      <c r="C208" s="9" t="s">
        <v>8</v>
      </c>
    </row>
    <row r="209" spans="1:3" ht="12.75">
      <c r="A209" s="27" t="s">
        <v>67</v>
      </c>
      <c r="B209" s="6">
        <f>COUNTIF(IACE!$W$6:$W$65536,A209)</f>
        <v>0</v>
      </c>
      <c r="C209" s="13" t="e">
        <f aca="true" t="shared" si="7" ref="C209:C214">+B209/$C$5</f>
        <v>#DIV/0!</v>
      </c>
    </row>
    <row r="210" spans="1:3" ht="12.75">
      <c r="A210" s="27" t="s">
        <v>66</v>
      </c>
      <c r="B210" s="6">
        <f>COUNTIF(IACE!$W$6:$W$65536,A210)</f>
        <v>0</v>
      </c>
      <c r="C210" s="13" t="e">
        <f t="shared" si="7"/>
        <v>#DIV/0!</v>
      </c>
    </row>
    <row r="211" spans="1:3" ht="12.75">
      <c r="A211" s="27" t="s">
        <v>69</v>
      </c>
      <c r="B211" s="6">
        <f>COUNTIF(IACE!$W$6:$W$65536,A211)</f>
        <v>0</v>
      </c>
      <c r="C211" s="13" t="e">
        <f t="shared" si="7"/>
        <v>#DIV/0!</v>
      </c>
    </row>
    <row r="212" spans="1:3" ht="12.75">
      <c r="A212" s="27" t="s">
        <v>84</v>
      </c>
      <c r="B212" s="6">
        <f>COUNTIF(IACE!$W$6:$W$65536,A212)</f>
        <v>0</v>
      </c>
      <c r="C212" s="13" t="e">
        <f t="shared" si="7"/>
        <v>#DIV/0!</v>
      </c>
    </row>
    <row r="213" spans="1:3" ht="12.75">
      <c r="A213" s="27" t="s">
        <v>80</v>
      </c>
      <c r="B213" s="6">
        <f>COUNTIF(IACE!$W$6:$W$65536,A213)</f>
        <v>0</v>
      </c>
      <c r="C213" s="13" t="e">
        <f t="shared" si="7"/>
        <v>#DIV/0!</v>
      </c>
    </row>
    <row r="214" spans="1:3" ht="12.75">
      <c r="A214" s="27" t="s">
        <v>15</v>
      </c>
      <c r="B214" s="6">
        <f>COUNTIF(IACE!$W$6:$W$65536,A214)</f>
        <v>0</v>
      </c>
      <c r="C214" s="13" t="e">
        <f t="shared" si="7"/>
        <v>#DIV/0!</v>
      </c>
    </row>
    <row r="215" spans="1:3" ht="13.5" thickBot="1">
      <c r="A215" s="11" t="s">
        <v>9</v>
      </c>
      <c r="B215" s="12">
        <f>SUM(B209:B214)</f>
        <v>0</v>
      </c>
      <c r="C215" s="14" t="e">
        <f>SUM(C209:C214)</f>
        <v>#DIV/0!</v>
      </c>
    </row>
    <row r="220" ht="12.75">
      <c r="A220" s="22" t="s">
        <v>111</v>
      </c>
    </row>
    <row r="221" ht="13.5" thickBot="1"/>
    <row r="222" spans="1:3" ht="12.75">
      <c r="A222" s="7"/>
      <c r="B222" s="8" t="s">
        <v>7</v>
      </c>
      <c r="C222" s="9" t="s">
        <v>8</v>
      </c>
    </row>
    <row r="223" spans="1:3" ht="12.75">
      <c r="A223" s="27" t="s">
        <v>67</v>
      </c>
      <c r="B223" s="6">
        <f>COUNTIF(IACE!$X$6:$X$65536,A223)</f>
        <v>0</v>
      </c>
      <c r="C223" s="13" t="e">
        <f aca="true" t="shared" si="8" ref="C223:C228">+B223/$C$5</f>
        <v>#DIV/0!</v>
      </c>
    </row>
    <row r="224" spans="1:3" ht="12.75">
      <c r="A224" s="27" t="s">
        <v>66</v>
      </c>
      <c r="B224" s="6">
        <f>COUNTIF(IACE!$X$6:$X$65536,A224)</f>
        <v>0</v>
      </c>
      <c r="C224" s="13" t="e">
        <f t="shared" si="8"/>
        <v>#DIV/0!</v>
      </c>
    </row>
    <row r="225" spans="1:3" ht="12.75">
      <c r="A225" s="27" t="s">
        <v>69</v>
      </c>
      <c r="B225" s="6">
        <f>COUNTIF(IACE!$X$6:$X$65536,A225)</f>
        <v>0</v>
      </c>
      <c r="C225" s="13" t="e">
        <f t="shared" si="8"/>
        <v>#DIV/0!</v>
      </c>
    </row>
    <row r="226" spans="1:3" ht="12.75">
      <c r="A226" s="27" t="s">
        <v>84</v>
      </c>
      <c r="B226" s="6">
        <f>COUNTIF(IACE!$X$6:$X$65536,A226)</f>
        <v>0</v>
      </c>
      <c r="C226" s="13" t="e">
        <f t="shared" si="8"/>
        <v>#DIV/0!</v>
      </c>
    </row>
    <row r="227" spans="1:3" ht="12.75">
      <c r="A227" s="27" t="s">
        <v>80</v>
      </c>
      <c r="B227" s="6">
        <f>COUNTIF(IACE!$X$6:$X$65536,A227)</f>
        <v>0</v>
      </c>
      <c r="C227" s="13" t="e">
        <f t="shared" si="8"/>
        <v>#DIV/0!</v>
      </c>
    </row>
    <row r="228" spans="1:3" ht="12.75">
      <c r="A228" s="27" t="s">
        <v>15</v>
      </c>
      <c r="B228" s="6">
        <f>COUNTIF(IACE!$X$6:$X$65536,A228)</f>
        <v>0</v>
      </c>
      <c r="C228" s="13" t="e">
        <f t="shared" si="8"/>
        <v>#DIV/0!</v>
      </c>
    </row>
    <row r="229" spans="1:3" ht="13.5" thickBot="1">
      <c r="A229" s="11" t="s">
        <v>9</v>
      </c>
      <c r="B229" s="12">
        <f>SUM(B223:B228)</f>
        <v>0</v>
      </c>
      <c r="C229" s="14" t="e">
        <f>SUM(C223:C228)</f>
        <v>#DIV/0!</v>
      </c>
    </row>
    <row r="235" ht="12.75">
      <c r="A235" s="34" t="s">
        <v>143</v>
      </c>
    </row>
    <row r="237" ht="12.75">
      <c r="A237" s="28" t="s">
        <v>128</v>
      </c>
    </row>
    <row r="238" ht="13.5" thickBot="1"/>
    <row r="239" spans="1:3" ht="12.75">
      <c r="A239" s="7"/>
      <c r="B239" s="8" t="s">
        <v>7</v>
      </c>
      <c r="C239" s="9" t="s">
        <v>8</v>
      </c>
    </row>
    <row r="240" spans="1:3" ht="12.75">
      <c r="A240" s="27" t="s">
        <v>157</v>
      </c>
      <c r="B240" s="6">
        <f>COUNTIF(IACE!$Y$6:$Y$65536,A240)</f>
        <v>0</v>
      </c>
      <c r="C240" s="13" t="e">
        <f aca="true" t="shared" si="9" ref="C240:C245">+B240/$C$5</f>
        <v>#DIV/0!</v>
      </c>
    </row>
    <row r="241" spans="1:3" ht="12.75">
      <c r="A241" s="27" t="s">
        <v>158</v>
      </c>
      <c r="B241" s="6">
        <f>COUNTIF(IACE!$Y$6:$Y$65536,A241)</f>
        <v>0</v>
      </c>
      <c r="C241" s="13" t="e">
        <f t="shared" si="9"/>
        <v>#DIV/0!</v>
      </c>
    </row>
    <row r="242" spans="1:3" ht="12.75">
      <c r="A242" s="27" t="s">
        <v>159</v>
      </c>
      <c r="B242" s="6">
        <f>COUNTIF(IACE!$Y$6:$Y$65536,A242)</f>
        <v>0</v>
      </c>
      <c r="C242" s="13" t="e">
        <f t="shared" si="9"/>
        <v>#DIV/0!</v>
      </c>
    </row>
    <row r="243" spans="1:3" ht="12.75">
      <c r="A243" s="27" t="s">
        <v>160</v>
      </c>
      <c r="B243" s="6">
        <f>COUNTIF(IACE!$Y$6:$Y$65536,A243)</f>
        <v>0</v>
      </c>
      <c r="C243" s="13" t="e">
        <f t="shared" si="9"/>
        <v>#DIV/0!</v>
      </c>
    </row>
    <row r="244" spans="1:3" ht="12.75">
      <c r="A244" s="27" t="s">
        <v>80</v>
      </c>
      <c r="B244" s="6">
        <f>COUNTIF(IACE!$Y$6:$Y$65536,A244)</f>
        <v>0</v>
      </c>
      <c r="C244" s="13" t="e">
        <f t="shared" si="9"/>
        <v>#DIV/0!</v>
      </c>
    </row>
    <row r="245" spans="1:3" ht="12.75">
      <c r="A245" s="27" t="s">
        <v>15</v>
      </c>
      <c r="B245" s="6">
        <f>COUNTIF(IACE!$Y$6:$Y$65536,A245)</f>
        <v>0</v>
      </c>
      <c r="C245" s="13" t="e">
        <f t="shared" si="9"/>
        <v>#DIV/0!</v>
      </c>
    </row>
    <row r="246" spans="1:3" ht="13.5" thickBot="1">
      <c r="A246" s="11" t="s">
        <v>9</v>
      </c>
      <c r="B246" s="12">
        <f>SUM(B240:B245)</f>
        <v>0</v>
      </c>
      <c r="C246" s="14" t="e">
        <f>SUM(C240:C245)</f>
        <v>#DIV/0!</v>
      </c>
    </row>
    <row r="251" ht="12.75">
      <c r="A251" s="28" t="s">
        <v>129</v>
      </c>
    </row>
    <row r="252" ht="13.5" thickBot="1"/>
    <row r="253" spans="1:3" ht="12.75">
      <c r="A253" s="7"/>
      <c r="B253" s="8" t="s">
        <v>7</v>
      </c>
      <c r="C253" s="9" t="s">
        <v>8</v>
      </c>
    </row>
    <row r="254" spans="1:3" ht="12.75">
      <c r="A254" s="27" t="s">
        <v>157</v>
      </c>
      <c r="B254" s="6">
        <f>COUNTIF(IACE!$Z$6:$Z$65536,A254)</f>
        <v>0</v>
      </c>
      <c r="C254" s="13" t="e">
        <f aca="true" t="shared" si="10" ref="C254:C259">+B254/$C$5</f>
        <v>#DIV/0!</v>
      </c>
    </row>
    <row r="255" spans="1:3" ht="12.75">
      <c r="A255" s="27" t="s">
        <v>158</v>
      </c>
      <c r="B255" s="6">
        <f>COUNTIF(IACE!$Z$6:$Z$65536,A255)</f>
        <v>0</v>
      </c>
      <c r="C255" s="13" t="e">
        <f t="shared" si="10"/>
        <v>#DIV/0!</v>
      </c>
    </row>
    <row r="256" spans="1:3" ht="12.75">
      <c r="A256" s="27" t="s">
        <v>159</v>
      </c>
      <c r="B256" s="6">
        <f>COUNTIF(IACE!$Z$6:$Z$65536,A256)</f>
        <v>0</v>
      </c>
      <c r="C256" s="13" t="e">
        <f t="shared" si="10"/>
        <v>#DIV/0!</v>
      </c>
    </row>
    <row r="257" spans="1:3" ht="12.75">
      <c r="A257" s="27" t="s">
        <v>160</v>
      </c>
      <c r="B257" s="6">
        <f>COUNTIF(IACE!$Z$6:$Z$65536,A257)</f>
        <v>0</v>
      </c>
      <c r="C257" s="13" t="e">
        <f t="shared" si="10"/>
        <v>#DIV/0!</v>
      </c>
    </row>
    <row r="258" spans="1:3" ht="12.75">
      <c r="A258" s="27" t="s">
        <v>80</v>
      </c>
      <c r="B258" s="6">
        <f>COUNTIF(IACE!$Z$6:$Z$65536,A258)</f>
        <v>0</v>
      </c>
      <c r="C258" s="13" t="e">
        <f t="shared" si="10"/>
        <v>#DIV/0!</v>
      </c>
    </row>
    <row r="259" spans="1:3" ht="12.75">
      <c r="A259" s="27" t="s">
        <v>15</v>
      </c>
      <c r="B259" s="6">
        <f>COUNTIF(IACE!$Z$6:$Z$65536,A259)</f>
        <v>0</v>
      </c>
      <c r="C259" s="13" t="e">
        <f t="shared" si="10"/>
        <v>#DIV/0!</v>
      </c>
    </row>
    <row r="260" spans="1:3" ht="13.5" thickBot="1">
      <c r="A260" s="11" t="s">
        <v>9</v>
      </c>
      <c r="B260" s="12">
        <f>SUM(B254:B259)</f>
        <v>0</v>
      </c>
      <c r="C260" s="14" t="e">
        <f>SUM(C254:C259)</f>
        <v>#DIV/0!</v>
      </c>
    </row>
    <row r="265" ht="12.75">
      <c r="A265" s="28" t="s">
        <v>130</v>
      </c>
    </row>
    <row r="266" ht="13.5" thickBot="1"/>
    <row r="267" spans="1:3" ht="12.75">
      <c r="A267" s="7"/>
      <c r="B267" s="8" t="s">
        <v>7</v>
      </c>
      <c r="C267" s="9" t="s">
        <v>8</v>
      </c>
    </row>
    <row r="268" spans="1:3" ht="12.75">
      <c r="A268" s="27" t="s">
        <v>157</v>
      </c>
      <c r="B268" s="6">
        <f>COUNTIF(IACE!$AA$6:$AA$65536,A268)</f>
        <v>0</v>
      </c>
      <c r="C268" s="13" t="e">
        <f aca="true" t="shared" si="11" ref="C268:C273">+B268/$C$5</f>
        <v>#DIV/0!</v>
      </c>
    </row>
    <row r="269" spans="1:3" ht="12.75">
      <c r="A269" s="27" t="s">
        <v>158</v>
      </c>
      <c r="B269" s="6">
        <f>COUNTIF(IACE!$AA$6:$AA$65536,A269)</f>
        <v>0</v>
      </c>
      <c r="C269" s="13" t="e">
        <f t="shared" si="11"/>
        <v>#DIV/0!</v>
      </c>
    </row>
    <row r="270" spans="1:3" ht="12.75">
      <c r="A270" s="27" t="s">
        <v>159</v>
      </c>
      <c r="B270" s="6">
        <f>COUNTIF(IACE!$AA$6:$AA$65536,A270)</f>
        <v>0</v>
      </c>
      <c r="C270" s="13" t="e">
        <f t="shared" si="11"/>
        <v>#DIV/0!</v>
      </c>
    </row>
    <row r="271" spans="1:3" ht="12.75">
      <c r="A271" s="27" t="s">
        <v>160</v>
      </c>
      <c r="B271" s="6">
        <f>COUNTIF(IACE!$AA$6:$AA$65536,A271)</f>
        <v>0</v>
      </c>
      <c r="C271" s="13" t="e">
        <f t="shared" si="11"/>
        <v>#DIV/0!</v>
      </c>
    </row>
    <row r="272" spans="1:3" ht="12.75">
      <c r="A272" s="27" t="s">
        <v>80</v>
      </c>
      <c r="B272" s="6">
        <f>COUNTIF(IACE!$AA$6:$AA$65536,A272)</f>
        <v>0</v>
      </c>
      <c r="C272" s="13" t="e">
        <f t="shared" si="11"/>
        <v>#DIV/0!</v>
      </c>
    </row>
    <row r="273" spans="1:3" ht="12.75">
      <c r="A273" s="27" t="s">
        <v>15</v>
      </c>
      <c r="B273" s="6">
        <f>COUNTIF(IACE!$AA$6:$AA$65536,A273)</f>
        <v>0</v>
      </c>
      <c r="C273" s="13" t="e">
        <f t="shared" si="11"/>
        <v>#DIV/0!</v>
      </c>
    </row>
    <row r="274" spans="1:3" ht="13.5" thickBot="1">
      <c r="A274" s="11" t="s">
        <v>9</v>
      </c>
      <c r="B274" s="12">
        <f>SUM(B268:B273)</f>
        <v>0</v>
      </c>
      <c r="C274" s="14" t="e">
        <f>SUM(C268:C273)</f>
        <v>#DIV/0!</v>
      </c>
    </row>
    <row r="279" ht="12.75">
      <c r="A279" s="28" t="s">
        <v>131</v>
      </c>
    </row>
    <row r="280" ht="13.5" thickBot="1"/>
    <row r="281" spans="1:3" ht="12.75">
      <c r="A281" s="7"/>
      <c r="B281" s="8" t="s">
        <v>7</v>
      </c>
      <c r="C281" s="9" t="s">
        <v>8</v>
      </c>
    </row>
    <row r="282" spans="1:3" ht="12.75">
      <c r="A282" s="27" t="s">
        <v>157</v>
      </c>
      <c r="B282" s="6">
        <f>COUNTIF(IACE!$AB$6:$AB$65536,A282)</f>
        <v>0</v>
      </c>
      <c r="C282" s="13" t="e">
        <f aca="true" t="shared" si="12" ref="C282:C287">+B282/$C$5</f>
        <v>#DIV/0!</v>
      </c>
    </row>
    <row r="283" spans="1:3" ht="12.75">
      <c r="A283" s="27" t="s">
        <v>158</v>
      </c>
      <c r="B283" s="6">
        <f>COUNTIF(IACE!$AB$6:$AB$65536,A283)</f>
        <v>0</v>
      </c>
      <c r="C283" s="13" t="e">
        <f t="shared" si="12"/>
        <v>#DIV/0!</v>
      </c>
    </row>
    <row r="284" spans="1:3" ht="12.75">
      <c r="A284" s="27" t="s">
        <v>159</v>
      </c>
      <c r="B284" s="6">
        <f>COUNTIF(IACE!$AB$6:$AB$65536,A284)</f>
        <v>0</v>
      </c>
      <c r="C284" s="13" t="e">
        <f t="shared" si="12"/>
        <v>#DIV/0!</v>
      </c>
    </row>
    <row r="285" spans="1:3" ht="12.75">
      <c r="A285" s="27" t="s">
        <v>160</v>
      </c>
      <c r="B285" s="6">
        <f>COUNTIF(IACE!$AB$6:$AB$65536,A285)</f>
        <v>0</v>
      </c>
      <c r="C285" s="13" t="e">
        <f t="shared" si="12"/>
        <v>#DIV/0!</v>
      </c>
    </row>
    <row r="286" spans="1:3" ht="12.75">
      <c r="A286" s="27" t="s">
        <v>80</v>
      </c>
      <c r="B286" s="6">
        <f>COUNTIF(IACE!$AB$6:$AB$65536,A286)</f>
        <v>0</v>
      </c>
      <c r="C286" s="13" t="e">
        <f t="shared" si="12"/>
        <v>#DIV/0!</v>
      </c>
    </row>
    <row r="287" spans="1:3" ht="12.75">
      <c r="A287" s="27" t="s">
        <v>15</v>
      </c>
      <c r="B287" s="6">
        <f>COUNTIF(IACE!$AB$6:$AB$65536,A287)</f>
        <v>0</v>
      </c>
      <c r="C287" s="13" t="e">
        <f t="shared" si="12"/>
        <v>#DIV/0!</v>
      </c>
    </row>
    <row r="288" spans="1:3" ht="13.5" thickBot="1">
      <c r="A288" s="11" t="s">
        <v>9</v>
      </c>
      <c r="B288" s="12">
        <f>SUM(B282:B287)</f>
        <v>0</v>
      </c>
      <c r="C288" s="14" t="e">
        <f>SUM(C282:C287)</f>
        <v>#DIV/0!</v>
      </c>
    </row>
    <row r="293" ht="12.75">
      <c r="A293" s="28" t="s">
        <v>132</v>
      </c>
    </row>
    <row r="294" ht="13.5" thickBot="1"/>
    <row r="295" spans="1:3" ht="12.75">
      <c r="A295" s="7"/>
      <c r="B295" s="8" t="s">
        <v>7</v>
      </c>
      <c r="C295" s="9" t="s">
        <v>8</v>
      </c>
    </row>
    <row r="296" spans="1:3" ht="12.75">
      <c r="A296" s="27" t="s">
        <v>157</v>
      </c>
      <c r="B296" s="6">
        <f>COUNTIF(IACE!$AC$6:$AC$65536,A296)</f>
        <v>0</v>
      </c>
      <c r="C296" s="13" t="e">
        <f aca="true" t="shared" si="13" ref="C296:C301">+B296/$C$5</f>
        <v>#DIV/0!</v>
      </c>
    </row>
    <row r="297" spans="1:3" ht="12.75">
      <c r="A297" s="27" t="s">
        <v>158</v>
      </c>
      <c r="B297" s="6">
        <f>COUNTIF(IACE!$AC$6:$AC$65536,A297)</f>
        <v>0</v>
      </c>
      <c r="C297" s="13" t="e">
        <f t="shared" si="13"/>
        <v>#DIV/0!</v>
      </c>
    </row>
    <row r="298" spans="1:3" ht="12.75">
      <c r="A298" s="27" t="s">
        <v>159</v>
      </c>
      <c r="B298" s="6">
        <f>COUNTIF(IACE!$AC$6:$AC$65536,A298)</f>
        <v>0</v>
      </c>
      <c r="C298" s="13" t="e">
        <f t="shared" si="13"/>
        <v>#DIV/0!</v>
      </c>
    </row>
    <row r="299" spans="1:3" ht="12.75">
      <c r="A299" s="27" t="s">
        <v>160</v>
      </c>
      <c r="B299" s="6">
        <f>COUNTIF(IACE!$AC$6:$AC$65536,A299)</f>
        <v>0</v>
      </c>
      <c r="C299" s="13" t="e">
        <f t="shared" si="13"/>
        <v>#DIV/0!</v>
      </c>
    </row>
    <row r="300" spans="1:3" ht="12.75">
      <c r="A300" s="27" t="s">
        <v>80</v>
      </c>
      <c r="B300" s="6">
        <f>COUNTIF(IACE!$AC$6:$AC$65536,A300)</f>
        <v>0</v>
      </c>
      <c r="C300" s="13" t="e">
        <f t="shared" si="13"/>
        <v>#DIV/0!</v>
      </c>
    </row>
    <row r="301" spans="1:3" ht="12.75">
      <c r="A301" s="27" t="s">
        <v>15</v>
      </c>
      <c r="B301" s="6">
        <f>COUNTIF(IACE!$AC$6:$AC$65536,A301)</f>
        <v>0</v>
      </c>
      <c r="C301" s="13" t="e">
        <f t="shared" si="13"/>
        <v>#DIV/0!</v>
      </c>
    </row>
    <row r="302" spans="1:3" ht="13.5" thickBot="1">
      <c r="A302" s="11" t="s">
        <v>9</v>
      </c>
      <c r="B302" s="12">
        <f>SUM(B296:B301)</f>
        <v>0</v>
      </c>
      <c r="C302" s="14" t="e">
        <f>SUM(C296:C301)</f>
        <v>#DIV/0!</v>
      </c>
    </row>
    <row r="308" ht="12.75">
      <c r="A308" s="28" t="s">
        <v>133</v>
      </c>
    </row>
    <row r="309" ht="13.5" thickBot="1"/>
    <row r="310" spans="1:3" ht="12.75">
      <c r="A310" s="7"/>
      <c r="B310" s="8" t="s">
        <v>7</v>
      </c>
      <c r="C310" s="9" t="s">
        <v>8</v>
      </c>
    </row>
    <row r="311" spans="1:3" ht="12.75">
      <c r="A311" s="27" t="s">
        <v>157</v>
      </c>
      <c r="B311" s="6">
        <f>COUNTIF(IACE!$AD$6:$AD$65536,A311)</f>
        <v>0</v>
      </c>
      <c r="C311" s="13" t="e">
        <f aca="true" t="shared" si="14" ref="C311:C316">+B311/$C$5</f>
        <v>#DIV/0!</v>
      </c>
    </row>
    <row r="312" spans="1:3" ht="12.75">
      <c r="A312" s="27" t="s">
        <v>158</v>
      </c>
      <c r="B312" s="6">
        <f>COUNTIF(IACE!$AD$6:$AD$65536,A312)</f>
        <v>0</v>
      </c>
      <c r="C312" s="13" t="e">
        <f t="shared" si="14"/>
        <v>#DIV/0!</v>
      </c>
    </row>
    <row r="313" spans="1:3" ht="12.75">
      <c r="A313" s="27" t="s">
        <v>159</v>
      </c>
      <c r="B313" s="6">
        <f>COUNTIF(IACE!$AD$6:$AD$65536,A313)</f>
        <v>0</v>
      </c>
      <c r="C313" s="13" t="e">
        <f t="shared" si="14"/>
        <v>#DIV/0!</v>
      </c>
    </row>
    <row r="314" spans="1:3" ht="12.75">
      <c r="A314" s="27" t="s">
        <v>160</v>
      </c>
      <c r="B314" s="6">
        <f>COUNTIF(IACE!$AD$6:$AD$65536,A314)</f>
        <v>0</v>
      </c>
      <c r="C314" s="13" t="e">
        <f t="shared" si="14"/>
        <v>#DIV/0!</v>
      </c>
    </row>
    <row r="315" spans="1:3" ht="12.75">
      <c r="A315" s="27" t="s">
        <v>80</v>
      </c>
      <c r="B315" s="6">
        <f>COUNTIF(IACE!$AD$6:$AD$65536,A315)</f>
        <v>0</v>
      </c>
      <c r="C315" s="13" t="e">
        <f t="shared" si="14"/>
        <v>#DIV/0!</v>
      </c>
    </row>
    <row r="316" spans="1:3" ht="12.75">
      <c r="A316" s="27" t="s">
        <v>15</v>
      </c>
      <c r="B316" s="6">
        <f>COUNTIF(IACE!$AD$6:$AD$65536,A316)</f>
        <v>0</v>
      </c>
      <c r="C316" s="13" t="e">
        <f t="shared" si="14"/>
        <v>#DIV/0!</v>
      </c>
    </row>
    <row r="317" spans="1:3" ht="13.5" thickBot="1">
      <c r="A317" s="11" t="s">
        <v>9</v>
      </c>
      <c r="B317" s="12">
        <f>SUM(B311:B316)</f>
        <v>0</v>
      </c>
      <c r="C317" s="14" t="e">
        <f>SUM(C311:C316)</f>
        <v>#DIV/0!</v>
      </c>
    </row>
    <row r="322" ht="12.75">
      <c r="A322" s="28" t="s">
        <v>112</v>
      </c>
    </row>
    <row r="323" ht="13.5" thickBot="1"/>
    <row r="324" spans="1:3" ht="12.75">
      <c r="A324" s="7"/>
      <c r="B324" s="8" t="s">
        <v>7</v>
      </c>
      <c r="C324" s="9" t="s">
        <v>8</v>
      </c>
    </row>
    <row r="325" spans="1:3" ht="12.75">
      <c r="A325" s="27" t="s">
        <v>157</v>
      </c>
      <c r="B325" s="6">
        <f>COUNTIF(IACE!$AE$6:$AE$65536,A325)</f>
        <v>0</v>
      </c>
      <c r="C325" s="13" t="e">
        <f aca="true" t="shared" si="15" ref="C325:C330">+B325/$C$5</f>
        <v>#DIV/0!</v>
      </c>
    </row>
    <row r="326" spans="1:3" ht="12.75">
      <c r="A326" s="27" t="s">
        <v>158</v>
      </c>
      <c r="B326" s="6">
        <f>COUNTIF(IACE!$AE$6:$AE$65536,A326)</f>
        <v>0</v>
      </c>
      <c r="C326" s="13" t="e">
        <f t="shared" si="15"/>
        <v>#DIV/0!</v>
      </c>
    </row>
    <row r="327" spans="1:3" ht="12.75">
      <c r="A327" s="27" t="s">
        <v>159</v>
      </c>
      <c r="B327" s="6">
        <f>COUNTIF(IACE!$AE$6:$AE$65536,A327)</f>
        <v>0</v>
      </c>
      <c r="C327" s="13" t="e">
        <f t="shared" si="15"/>
        <v>#DIV/0!</v>
      </c>
    </row>
    <row r="328" spans="1:3" ht="12.75">
      <c r="A328" s="27" t="s">
        <v>160</v>
      </c>
      <c r="B328" s="6">
        <f>COUNTIF(IACE!$AE$6:$AE$65536,A328)</f>
        <v>0</v>
      </c>
      <c r="C328" s="13" t="e">
        <f t="shared" si="15"/>
        <v>#DIV/0!</v>
      </c>
    </row>
    <row r="329" spans="1:3" ht="12.75">
      <c r="A329" s="27" t="s">
        <v>80</v>
      </c>
      <c r="B329" s="6">
        <f>COUNTIF(IACE!$AE$6:$AE$65536,A329)</f>
        <v>0</v>
      </c>
      <c r="C329" s="13" t="e">
        <f t="shared" si="15"/>
        <v>#DIV/0!</v>
      </c>
    </row>
    <row r="330" spans="1:3" ht="12.75">
      <c r="A330" s="27" t="s">
        <v>15</v>
      </c>
      <c r="B330" s="6">
        <f>COUNTIF(IACE!$AE$6:$AE$65536,A330)</f>
        <v>0</v>
      </c>
      <c r="C330" s="13" t="e">
        <f t="shared" si="15"/>
        <v>#DIV/0!</v>
      </c>
    </row>
    <row r="331" spans="1:3" ht="13.5" thickBot="1">
      <c r="A331" s="11" t="s">
        <v>9</v>
      </c>
      <c r="B331" s="12">
        <f>SUM(B325:B330)</f>
        <v>0</v>
      </c>
      <c r="C331" s="14" t="e">
        <f>SUM(C325:C330)</f>
        <v>#DIV/0!</v>
      </c>
    </row>
    <row r="336" ht="12.75">
      <c r="A336" s="28" t="s">
        <v>134</v>
      </c>
    </row>
    <row r="337" ht="13.5" thickBot="1"/>
    <row r="338" spans="1:3" ht="12.75">
      <c r="A338" s="7"/>
      <c r="B338" s="8" t="s">
        <v>7</v>
      </c>
      <c r="C338" s="9" t="s">
        <v>8</v>
      </c>
    </row>
    <row r="339" spans="1:3" ht="12.75">
      <c r="A339" s="27" t="s">
        <v>157</v>
      </c>
      <c r="B339" s="6">
        <f>COUNTIF(IACE!$AF$6:$AF$65536,A339)</f>
        <v>0</v>
      </c>
      <c r="C339" s="13" t="e">
        <f aca="true" t="shared" si="16" ref="C339:C344">+B339/$C$5</f>
        <v>#DIV/0!</v>
      </c>
    </row>
    <row r="340" spans="1:3" ht="12.75">
      <c r="A340" s="27" t="s">
        <v>158</v>
      </c>
      <c r="B340" s="6">
        <f>COUNTIF(IACE!$AF$6:$AF$65536,A340)</f>
        <v>0</v>
      </c>
      <c r="C340" s="13" t="e">
        <f t="shared" si="16"/>
        <v>#DIV/0!</v>
      </c>
    </row>
    <row r="341" spans="1:3" ht="12.75">
      <c r="A341" s="27" t="s">
        <v>159</v>
      </c>
      <c r="B341" s="6">
        <f>COUNTIF(IACE!$AF$6:$AF$65536,A341)</f>
        <v>0</v>
      </c>
      <c r="C341" s="13" t="e">
        <f t="shared" si="16"/>
        <v>#DIV/0!</v>
      </c>
    </row>
    <row r="342" spans="1:3" ht="12.75">
      <c r="A342" s="27" t="s">
        <v>160</v>
      </c>
      <c r="B342" s="6">
        <f>COUNTIF(IACE!$AF$6:$AF$65536,A342)</f>
        <v>0</v>
      </c>
      <c r="C342" s="13" t="e">
        <f t="shared" si="16"/>
        <v>#DIV/0!</v>
      </c>
    </row>
    <row r="343" spans="1:3" ht="12.75">
      <c r="A343" s="27" t="s">
        <v>80</v>
      </c>
      <c r="B343" s="6">
        <f>COUNTIF(IACE!$AF$6:$AF$65536,A343)</f>
        <v>0</v>
      </c>
      <c r="C343" s="13" t="e">
        <f t="shared" si="16"/>
        <v>#DIV/0!</v>
      </c>
    </row>
    <row r="344" spans="1:3" ht="12.75">
      <c r="A344" s="27" t="s">
        <v>15</v>
      </c>
      <c r="B344" s="6">
        <f>COUNTIF(IACE!$AF$6:$AF$65536,A344)</f>
        <v>0</v>
      </c>
      <c r="C344" s="13" t="e">
        <f t="shared" si="16"/>
        <v>#DIV/0!</v>
      </c>
    </row>
    <row r="345" spans="1:3" ht="13.5" thickBot="1">
      <c r="A345" s="11" t="s">
        <v>9</v>
      </c>
      <c r="B345" s="12">
        <f>SUM(B339:B344)</f>
        <v>0</v>
      </c>
      <c r="C345" s="14" t="e">
        <f>SUM(C339:C344)</f>
        <v>#DIV/0!</v>
      </c>
    </row>
    <row r="352" ht="12.75">
      <c r="A352" s="28" t="s">
        <v>135</v>
      </c>
    </row>
    <row r="353" ht="13.5" thickBot="1"/>
    <row r="354" spans="1:3" ht="12.75">
      <c r="A354" s="7"/>
      <c r="B354" s="8" t="s">
        <v>7</v>
      </c>
      <c r="C354" s="9" t="s">
        <v>8</v>
      </c>
    </row>
    <row r="355" spans="1:3" ht="12.75">
      <c r="A355" s="27" t="s">
        <v>157</v>
      </c>
      <c r="B355" s="6">
        <f>COUNTIF(IACE!$AG$6:$AG$65536,A355)</f>
        <v>0</v>
      </c>
      <c r="C355" s="13" t="e">
        <f aca="true" t="shared" si="17" ref="C355:C360">+B355/$C$5</f>
        <v>#DIV/0!</v>
      </c>
    </row>
    <row r="356" spans="1:3" ht="12.75">
      <c r="A356" s="27" t="s">
        <v>158</v>
      </c>
      <c r="B356" s="6">
        <f>COUNTIF(IACE!$AG$6:$AG$65536,A356)</f>
        <v>0</v>
      </c>
      <c r="C356" s="13" t="e">
        <f t="shared" si="17"/>
        <v>#DIV/0!</v>
      </c>
    </row>
    <row r="357" spans="1:3" ht="12.75">
      <c r="A357" s="27" t="s">
        <v>159</v>
      </c>
      <c r="B357" s="6">
        <f>COUNTIF(IACE!$AG$6:$AG$65536,A357)</f>
        <v>0</v>
      </c>
      <c r="C357" s="13" t="e">
        <f t="shared" si="17"/>
        <v>#DIV/0!</v>
      </c>
    </row>
    <row r="358" spans="1:3" ht="12.75">
      <c r="A358" s="27" t="s">
        <v>160</v>
      </c>
      <c r="B358" s="6">
        <f>COUNTIF(IACE!$AG$6:$AG$65536,A358)</f>
        <v>0</v>
      </c>
      <c r="C358" s="13" t="e">
        <f t="shared" si="17"/>
        <v>#DIV/0!</v>
      </c>
    </row>
    <row r="359" spans="1:3" ht="12.75">
      <c r="A359" s="27" t="s">
        <v>80</v>
      </c>
      <c r="B359" s="6">
        <f>COUNTIF(IACE!$AG$6:$AG$65536,A359)</f>
        <v>0</v>
      </c>
      <c r="C359" s="13" t="e">
        <f t="shared" si="17"/>
        <v>#DIV/0!</v>
      </c>
    </row>
    <row r="360" spans="1:3" ht="12.75">
      <c r="A360" s="27" t="s">
        <v>15</v>
      </c>
      <c r="B360" s="6">
        <f>COUNTIF(IACE!$AG$6:$AG$65536,A360)</f>
        <v>0</v>
      </c>
      <c r="C360" s="13" t="e">
        <f t="shared" si="17"/>
        <v>#DIV/0!</v>
      </c>
    </row>
    <row r="361" spans="1:3" ht="13.5" thickBot="1">
      <c r="A361" s="11" t="s">
        <v>9</v>
      </c>
      <c r="B361" s="12">
        <f>SUM(B355:B360)</f>
        <v>0</v>
      </c>
      <c r="C361" s="14" t="e">
        <f>SUM(C355:C360)</f>
        <v>#DIV/0!</v>
      </c>
    </row>
    <row r="366" ht="12.75">
      <c r="A366" s="28" t="s">
        <v>136</v>
      </c>
    </row>
    <row r="367" ht="13.5" thickBot="1"/>
    <row r="368" spans="1:3" ht="12.75">
      <c r="A368" s="7"/>
      <c r="B368" s="8" t="s">
        <v>7</v>
      </c>
      <c r="C368" s="9" t="s">
        <v>8</v>
      </c>
    </row>
    <row r="369" spans="1:3" ht="12.75">
      <c r="A369" s="27" t="s">
        <v>157</v>
      </c>
      <c r="B369" s="6">
        <f>COUNTIF(IACE!$AH$6:$AH$65536,A369)</f>
        <v>0</v>
      </c>
      <c r="C369" s="13" t="e">
        <f aca="true" t="shared" si="18" ref="C369:C374">+B369/$C$5</f>
        <v>#DIV/0!</v>
      </c>
    </row>
    <row r="370" spans="1:3" ht="12.75">
      <c r="A370" s="27" t="s">
        <v>158</v>
      </c>
      <c r="B370" s="6">
        <f>COUNTIF(IACE!$AH$6:$AH$65536,A370)</f>
        <v>0</v>
      </c>
      <c r="C370" s="13" t="e">
        <f t="shared" si="18"/>
        <v>#DIV/0!</v>
      </c>
    </row>
    <row r="371" spans="1:3" ht="12.75">
      <c r="A371" s="27" t="s">
        <v>159</v>
      </c>
      <c r="B371" s="6">
        <f>COUNTIF(IACE!$AH$6:$AH$65536,A371)</f>
        <v>0</v>
      </c>
      <c r="C371" s="13" t="e">
        <f t="shared" si="18"/>
        <v>#DIV/0!</v>
      </c>
    </row>
    <row r="372" spans="1:3" ht="12.75">
      <c r="A372" s="27" t="s">
        <v>160</v>
      </c>
      <c r="B372" s="6">
        <f>COUNTIF(IACE!$AH$6:$AH$65536,A372)</f>
        <v>0</v>
      </c>
      <c r="C372" s="13" t="e">
        <f t="shared" si="18"/>
        <v>#DIV/0!</v>
      </c>
    </row>
    <row r="373" spans="1:3" ht="12.75">
      <c r="A373" s="27" t="s">
        <v>80</v>
      </c>
      <c r="B373" s="6">
        <f>COUNTIF(IACE!$AH$6:$AH$65536,A373)</f>
        <v>0</v>
      </c>
      <c r="C373" s="13" t="e">
        <f t="shared" si="18"/>
        <v>#DIV/0!</v>
      </c>
    </row>
    <row r="374" spans="1:3" ht="12.75">
      <c r="A374" s="27" t="s">
        <v>15</v>
      </c>
      <c r="B374" s="6">
        <f>COUNTIF(IACE!$AH$6:$AH$65536,A374)</f>
        <v>0</v>
      </c>
      <c r="C374" s="13" t="e">
        <f t="shared" si="18"/>
        <v>#DIV/0!</v>
      </c>
    </row>
    <row r="375" spans="1:3" ht="13.5" thickBot="1">
      <c r="A375" s="11" t="s">
        <v>9</v>
      </c>
      <c r="B375" s="12">
        <f>SUM(B369:B374)</f>
        <v>0</v>
      </c>
      <c r="C375" s="14" t="e">
        <f>SUM(C369:C374)</f>
        <v>#DIV/0!</v>
      </c>
    </row>
    <row r="380" ht="12.75">
      <c r="A380" s="28" t="s">
        <v>113</v>
      </c>
    </row>
    <row r="381" ht="13.5" thickBot="1"/>
    <row r="382" spans="1:3" ht="12.75">
      <c r="A382" s="7"/>
      <c r="B382" s="8" t="s">
        <v>7</v>
      </c>
      <c r="C382" s="9" t="s">
        <v>8</v>
      </c>
    </row>
    <row r="383" spans="1:3" ht="12.75">
      <c r="A383" s="27" t="s">
        <v>157</v>
      </c>
      <c r="B383" s="6">
        <f>COUNTIF(IACE!$AI$6:$AI$65536,A383)</f>
        <v>0</v>
      </c>
      <c r="C383" s="13" t="e">
        <f aca="true" t="shared" si="19" ref="C383:C388">+B383/$C$5</f>
        <v>#DIV/0!</v>
      </c>
    </row>
    <row r="384" spans="1:3" ht="12.75">
      <c r="A384" s="27" t="s">
        <v>158</v>
      </c>
      <c r="B384" s="6">
        <f>COUNTIF(IACE!$AI$6:$AI$65536,A384)</f>
        <v>0</v>
      </c>
      <c r="C384" s="13" t="e">
        <f t="shared" si="19"/>
        <v>#DIV/0!</v>
      </c>
    </row>
    <row r="385" spans="1:3" ht="12.75">
      <c r="A385" s="27" t="s">
        <v>159</v>
      </c>
      <c r="B385" s="6">
        <f>COUNTIF(IACE!$AI$6:$AI$65536,A385)</f>
        <v>0</v>
      </c>
      <c r="C385" s="13" t="e">
        <f t="shared" si="19"/>
        <v>#DIV/0!</v>
      </c>
    </row>
    <row r="386" spans="1:3" ht="12.75">
      <c r="A386" s="27" t="s">
        <v>160</v>
      </c>
      <c r="B386" s="6">
        <f>COUNTIF(IACE!$AI$6:$AI$65536,A386)</f>
        <v>0</v>
      </c>
      <c r="C386" s="13" t="e">
        <f t="shared" si="19"/>
        <v>#DIV/0!</v>
      </c>
    </row>
    <row r="387" spans="1:3" ht="12.75">
      <c r="A387" s="27" t="s">
        <v>80</v>
      </c>
      <c r="B387" s="6">
        <f>COUNTIF(IACE!$AI$6:$AI$65536,A387)</f>
        <v>0</v>
      </c>
      <c r="C387" s="13" t="e">
        <f t="shared" si="19"/>
        <v>#DIV/0!</v>
      </c>
    </row>
    <row r="388" spans="1:3" ht="12.75">
      <c r="A388" s="27" t="s">
        <v>15</v>
      </c>
      <c r="B388" s="6">
        <f>COUNTIF(IACE!$AI$6:$AI$65536,A388)</f>
        <v>0</v>
      </c>
      <c r="C388" s="13" t="e">
        <f t="shared" si="19"/>
        <v>#DIV/0!</v>
      </c>
    </row>
    <row r="389" spans="1:3" ht="13.5" thickBot="1">
      <c r="A389" s="11" t="s">
        <v>9</v>
      </c>
      <c r="B389" s="12">
        <f>SUM(B383:B388)</f>
        <v>0</v>
      </c>
      <c r="C389" s="14" t="e">
        <f>SUM(C383:C388)</f>
        <v>#DIV/0!</v>
      </c>
    </row>
    <row r="394" ht="12.75">
      <c r="A394" s="28" t="s">
        <v>114</v>
      </c>
    </row>
    <row r="395" ht="13.5" thickBot="1"/>
    <row r="396" spans="1:3" ht="12.75">
      <c r="A396" s="7"/>
      <c r="B396" s="8" t="s">
        <v>7</v>
      </c>
      <c r="C396" s="9" t="s">
        <v>8</v>
      </c>
    </row>
    <row r="397" spans="1:3" ht="12.75">
      <c r="A397" s="27" t="s">
        <v>157</v>
      </c>
      <c r="B397" s="6">
        <f>COUNTIF(IACE!$AK$6:$AK$65536,A397)</f>
        <v>0</v>
      </c>
      <c r="C397" s="13" t="e">
        <f aca="true" t="shared" si="20" ref="C397:C402">+B397/$C$5</f>
        <v>#DIV/0!</v>
      </c>
    </row>
    <row r="398" spans="1:3" ht="12.75">
      <c r="A398" s="27" t="s">
        <v>158</v>
      </c>
      <c r="B398" s="6">
        <f>COUNTIF(IACE!$AK$6:$AK$65536,A398)</f>
        <v>0</v>
      </c>
      <c r="C398" s="13" t="e">
        <f t="shared" si="20"/>
        <v>#DIV/0!</v>
      </c>
    </row>
    <row r="399" spans="1:3" ht="12.75">
      <c r="A399" s="27" t="s">
        <v>159</v>
      </c>
      <c r="B399" s="6">
        <f>COUNTIF(IACE!$AK$6:$AK$65536,A399)</f>
        <v>0</v>
      </c>
      <c r="C399" s="13" t="e">
        <f t="shared" si="20"/>
        <v>#DIV/0!</v>
      </c>
    </row>
    <row r="400" spans="1:3" ht="12.75">
      <c r="A400" s="27" t="s">
        <v>160</v>
      </c>
      <c r="B400" s="6">
        <f>COUNTIF(IACE!$AK$6:$AK$65536,A400)</f>
        <v>0</v>
      </c>
      <c r="C400" s="13" t="e">
        <f t="shared" si="20"/>
        <v>#DIV/0!</v>
      </c>
    </row>
    <row r="401" spans="1:3" ht="12.75">
      <c r="A401" s="27" t="s">
        <v>80</v>
      </c>
      <c r="B401" s="6">
        <f>COUNTIF(IACE!$AK$6:$AK$65536,A401)</f>
        <v>0</v>
      </c>
      <c r="C401" s="13" t="e">
        <f t="shared" si="20"/>
        <v>#DIV/0!</v>
      </c>
    </row>
    <row r="402" spans="1:3" ht="12.75">
      <c r="A402" s="27" t="s">
        <v>15</v>
      </c>
      <c r="B402" s="6">
        <f>COUNTIF(IACE!$AK$6:$AK$65536,A402)</f>
        <v>0</v>
      </c>
      <c r="C402" s="13" t="e">
        <f t="shared" si="20"/>
        <v>#DIV/0!</v>
      </c>
    </row>
    <row r="403" spans="1:3" ht="13.5" thickBot="1">
      <c r="A403" s="11" t="s">
        <v>9</v>
      </c>
      <c r="B403" s="12">
        <f>SUM(B397:B402)</f>
        <v>0</v>
      </c>
      <c r="C403" s="14" t="e">
        <f>SUM(C397:C402)</f>
        <v>#DIV/0!</v>
      </c>
    </row>
    <row r="410" ht="12.75">
      <c r="A410" s="1" t="s">
        <v>115</v>
      </c>
    </row>
    <row r="411" ht="13.5" thickBot="1"/>
    <row r="412" spans="1:3" ht="12.75">
      <c r="A412" s="7"/>
      <c r="B412" s="8" t="s">
        <v>7</v>
      </c>
      <c r="C412" s="9" t="s">
        <v>8</v>
      </c>
    </row>
    <row r="413" spans="1:3" ht="12.75">
      <c r="A413" s="27" t="s">
        <v>116</v>
      </c>
      <c r="B413" s="6">
        <f>COUNTIF(IACE!$AL$6:$AL$65536,A413)</f>
        <v>0</v>
      </c>
      <c r="C413" s="13" t="e">
        <f aca="true" t="shared" si="21" ref="C413:C418">+B413/$C$5</f>
        <v>#DIV/0!</v>
      </c>
    </row>
    <row r="414" spans="1:3" ht="12.75">
      <c r="A414" s="27" t="s">
        <v>24</v>
      </c>
      <c r="B414" s="6">
        <f>COUNTIF(IACE!$AL$6:$AL$65536,A414)</f>
        <v>0</v>
      </c>
      <c r="C414" s="13" t="e">
        <f t="shared" si="21"/>
        <v>#DIV/0!</v>
      </c>
    </row>
    <row r="415" spans="1:3" ht="12.75">
      <c r="A415" s="27" t="s">
        <v>21</v>
      </c>
      <c r="B415" s="6">
        <f>COUNTIF(IACE!$AL$6:$AL$65536,A415)</f>
        <v>0</v>
      </c>
      <c r="C415" s="13" t="e">
        <f t="shared" si="21"/>
        <v>#DIV/0!</v>
      </c>
    </row>
    <row r="416" spans="1:3" ht="12.75">
      <c r="A416" s="27" t="s">
        <v>25</v>
      </c>
      <c r="B416" s="6">
        <f>COUNTIF(IACE!$AL$6:$AL$65536,A416)</f>
        <v>0</v>
      </c>
      <c r="C416" s="13" t="e">
        <f t="shared" si="21"/>
        <v>#DIV/0!</v>
      </c>
    </row>
    <row r="417" spans="1:3" ht="12.75">
      <c r="A417" s="27" t="s">
        <v>80</v>
      </c>
      <c r="B417" s="6">
        <f>COUNTIF(IACE!$AL$6:$AL$65536,A417)</f>
        <v>0</v>
      </c>
      <c r="C417" s="13" t="e">
        <f t="shared" si="21"/>
        <v>#DIV/0!</v>
      </c>
    </row>
    <row r="418" spans="1:3" ht="12.75">
      <c r="A418" s="27" t="s">
        <v>15</v>
      </c>
      <c r="B418" s="6">
        <f>COUNTIF(IACE!$AL$6:$AL$65536,A418)</f>
        <v>0</v>
      </c>
      <c r="C418" s="13" t="e">
        <f t="shared" si="21"/>
        <v>#DIV/0!</v>
      </c>
    </row>
    <row r="419" spans="1:3" ht="13.5" thickBot="1">
      <c r="A419" s="11" t="s">
        <v>9</v>
      </c>
      <c r="B419" s="12">
        <f>SUM(B413:B418)</f>
        <v>0</v>
      </c>
      <c r="C419" s="14" t="e">
        <f>SUM(C413:C418)</f>
        <v>#DIV/0!</v>
      </c>
    </row>
    <row r="424" ht="12.75">
      <c r="A424" s="1" t="s">
        <v>117</v>
      </c>
    </row>
    <row r="425" ht="13.5" thickBot="1"/>
    <row r="426" spans="1:3" ht="12.75">
      <c r="A426" s="7"/>
      <c r="B426" s="8" t="s">
        <v>7</v>
      </c>
      <c r="C426" s="9" t="s">
        <v>8</v>
      </c>
    </row>
    <row r="427" spans="1:3" ht="12.75">
      <c r="A427" s="27" t="s">
        <v>70</v>
      </c>
      <c r="B427" s="6">
        <f>COUNTIF(IACE!$AM$6:$AM$65536,A427)</f>
        <v>0</v>
      </c>
      <c r="C427" s="13" t="e">
        <f>+B427/$C$5</f>
        <v>#DIV/0!</v>
      </c>
    </row>
    <row r="428" spans="1:3" ht="12.75">
      <c r="A428" s="27" t="s">
        <v>64</v>
      </c>
      <c r="B428" s="6">
        <f>COUNTIF(IACE!$AM$6:$AM$65536,A428)</f>
        <v>0</v>
      </c>
      <c r="C428" s="13" t="e">
        <f>+B428/$C$5</f>
        <v>#DIV/0!</v>
      </c>
    </row>
    <row r="429" spans="1:3" ht="12.75">
      <c r="A429" s="27" t="s">
        <v>80</v>
      </c>
      <c r="B429" s="6">
        <f>COUNTIF(IACE!$AM$6:$AM$65536,A429)</f>
        <v>0</v>
      </c>
      <c r="C429" s="13" t="e">
        <f>+B429/$C$5</f>
        <v>#DIV/0!</v>
      </c>
    </row>
    <row r="430" spans="1:3" ht="12.75">
      <c r="A430" s="27" t="s">
        <v>15</v>
      </c>
      <c r="B430" s="6">
        <f>COUNTIF(IACE!$AM$6:$AM$65536,A430)</f>
        <v>0</v>
      </c>
      <c r="C430" s="13" t="e">
        <f>+B430/$C$5</f>
        <v>#DIV/0!</v>
      </c>
    </row>
    <row r="431" spans="1:3" ht="13.5" thickBot="1">
      <c r="A431" s="11" t="s">
        <v>9</v>
      </c>
      <c r="B431" s="12">
        <f>SUM(B427:B430)</f>
        <v>0</v>
      </c>
      <c r="C431" s="14" t="e">
        <f>SUM(C427:C430)</f>
        <v>#DIV/0!</v>
      </c>
    </row>
    <row r="438" ht="12.75">
      <c r="A438" s="1" t="s">
        <v>137</v>
      </c>
    </row>
    <row r="439" ht="13.5" thickBot="1"/>
    <row r="440" spans="1:3" ht="12.75">
      <c r="A440" s="7"/>
      <c r="B440" s="8" t="s">
        <v>7</v>
      </c>
      <c r="C440" s="9" t="s">
        <v>8</v>
      </c>
    </row>
    <row r="441" spans="1:3" ht="12.75">
      <c r="A441" s="27" t="s">
        <v>71</v>
      </c>
      <c r="B441" s="6">
        <f>COUNTIF(IACE!$AN$6:$AN$65536,A441)</f>
        <v>0</v>
      </c>
      <c r="C441" s="13" t="e">
        <f aca="true" t="shared" si="22" ref="C441:C446">+B441/$C$5</f>
        <v>#DIV/0!</v>
      </c>
    </row>
    <row r="442" spans="1:3" ht="12.75">
      <c r="A442" s="27" t="s">
        <v>85</v>
      </c>
      <c r="B442" s="6">
        <f>COUNTIF(IACE!$AN$6:$AN$65536,A442)</f>
        <v>0</v>
      </c>
      <c r="C442" s="13" t="e">
        <f t="shared" si="22"/>
        <v>#DIV/0!</v>
      </c>
    </row>
    <row r="443" spans="1:3" ht="12.75">
      <c r="A443" s="27" t="s">
        <v>81</v>
      </c>
      <c r="B443" s="6">
        <f>COUNTIF(IACE!$AN$6:$AN$65536,A443)</f>
        <v>0</v>
      </c>
      <c r="C443" s="13" t="e">
        <f t="shared" si="22"/>
        <v>#DIV/0!</v>
      </c>
    </row>
    <row r="444" spans="1:3" ht="12.75">
      <c r="A444" s="27" t="s">
        <v>118</v>
      </c>
      <c r="B444" s="6">
        <f>COUNTIF(IACE!$AN$6:$AN$65536,A444)</f>
        <v>0</v>
      </c>
      <c r="C444" s="13" t="e">
        <f t="shared" si="22"/>
        <v>#DIV/0!</v>
      </c>
    </row>
    <row r="445" spans="1:3" ht="12.75">
      <c r="A445" s="27" t="s">
        <v>80</v>
      </c>
      <c r="B445" s="6">
        <f>COUNTIF(IACE!$AN$6:$AN$65536,A445)</f>
        <v>0</v>
      </c>
      <c r="C445" s="13" t="e">
        <f t="shared" si="22"/>
        <v>#DIV/0!</v>
      </c>
    </row>
    <row r="446" spans="1:3" ht="12.75">
      <c r="A446" s="27" t="s">
        <v>15</v>
      </c>
      <c r="B446" s="6">
        <f>COUNTIF(IACE!$AN$6:$AN$65536,A446)</f>
        <v>0</v>
      </c>
      <c r="C446" s="13" t="e">
        <f t="shared" si="22"/>
        <v>#DIV/0!</v>
      </c>
    </row>
    <row r="447" spans="1:3" ht="13.5" thickBot="1">
      <c r="A447" s="11" t="s">
        <v>9</v>
      </c>
      <c r="B447" s="12">
        <f>SUM(B441:B446)</f>
        <v>0</v>
      </c>
      <c r="C447" s="14" t="e">
        <f>SUM(C441:C446)</f>
        <v>#DIV/0!</v>
      </c>
    </row>
    <row r="452" ht="12.75">
      <c r="A452" s="1" t="s">
        <v>150</v>
      </c>
    </row>
    <row r="453" ht="13.5" thickBot="1"/>
    <row r="454" spans="1:3" ht="12.75">
      <c r="A454" s="7"/>
      <c r="B454" s="8" t="s">
        <v>7</v>
      </c>
      <c r="C454" s="9" t="s">
        <v>8</v>
      </c>
    </row>
    <row r="455" spans="1:3" ht="12.75">
      <c r="A455" s="27" t="s">
        <v>82</v>
      </c>
      <c r="B455" s="6">
        <f>COUNTIF(IACE!$AO$6:$AO$65536,A455)</f>
        <v>0</v>
      </c>
      <c r="C455" s="13" t="e">
        <f aca="true" t="shared" si="23" ref="C455:C460">+B455/$C$5</f>
        <v>#DIV/0!</v>
      </c>
    </row>
    <row r="456" spans="1:3" ht="12.75">
      <c r="A456" s="27" t="s">
        <v>72</v>
      </c>
      <c r="B456" s="6">
        <f>COUNTIF(IACE!$AO$6:$AO$65536,A456)</f>
        <v>0</v>
      </c>
      <c r="C456" s="13" t="e">
        <f t="shared" si="23"/>
        <v>#DIV/0!</v>
      </c>
    </row>
    <row r="457" spans="1:3" ht="12.75">
      <c r="A457" s="27" t="s">
        <v>170</v>
      </c>
      <c r="B457" s="6">
        <f>COUNTIF(IACE!$AO$6:$AO$65536,A457)</f>
        <v>0</v>
      </c>
      <c r="C457" s="13" t="e">
        <f t="shared" si="23"/>
        <v>#DIV/0!</v>
      </c>
    </row>
    <row r="458" spans="1:3" ht="12.75">
      <c r="A458" s="27" t="s">
        <v>23</v>
      </c>
      <c r="B458" s="6">
        <f>COUNTIF(IACE!$AO$6:$AO$65536,A458)</f>
        <v>0</v>
      </c>
      <c r="C458" s="13" t="e">
        <f t="shared" si="23"/>
        <v>#DIV/0!</v>
      </c>
    </row>
    <row r="459" spans="1:3" ht="12.75">
      <c r="A459" s="27" t="s">
        <v>80</v>
      </c>
      <c r="B459" s="6">
        <f>COUNTIF(IACE!$AO$6:$AO$65536,A459)</f>
        <v>0</v>
      </c>
      <c r="C459" s="13" t="e">
        <f t="shared" si="23"/>
        <v>#DIV/0!</v>
      </c>
    </row>
    <row r="460" spans="1:3" ht="12.75">
      <c r="A460" s="27" t="s">
        <v>15</v>
      </c>
      <c r="B460" s="6">
        <f>COUNTIF(IACE!$AO$6:$AO$65536,A460)</f>
        <v>0</v>
      </c>
      <c r="C460" s="13" t="e">
        <f t="shared" si="23"/>
        <v>#DIV/0!</v>
      </c>
    </row>
    <row r="461" spans="1:3" ht="13.5" thickBot="1">
      <c r="A461" s="11" t="s">
        <v>9</v>
      </c>
      <c r="B461" s="12">
        <f>SUM(B455:B460)</f>
        <v>0</v>
      </c>
      <c r="C461" s="14" t="e">
        <f>SUM(C455:C460)</f>
        <v>#DIV/0!</v>
      </c>
    </row>
    <row r="466" ht="12.75">
      <c r="A466" s="1" t="s">
        <v>119</v>
      </c>
    </row>
    <row r="467" ht="13.5" thickBot="1"/>
    <row r="468" spans="1:3" ht="12.75">
      <c r="A468" s="7"/>
      <c r="B468" s="8" t="s">
        <v>7</v>
      </c>
      <c r="C468" s="9" t="s">
        <v>8</v>
      </c>
    </row>
    <row r="469" spans="1:3" ht="12.75">
      <c r="A469" s="27" t="s">
        <v>78</v>
      </c>
      <c r="B469" s="6">
        <f>COUNTIF(IACE!$AP$6:$AP$65536,A469)</f>
        <v>0</v>
      </c>
      <c r="C469" s="13" t="e">
        <f aca="true" t="shared" si="24" ref="C469:C474">+B469/$C$5</f>
        <v>#DIV/0!</v>
      </c>
    </row>
    <row r="470" spans="1:3" ht="12.75">
      <c r="A470" s="27" t="s">
        <v>73</v>
      </c>
      <c r="B470" s="6">
        <f>COUNTIF(IACE!$AP$6:$AP$65536,A470)</f>
        <v>0</v>
      </c>
      <c r="C470" s="13" t="e">
        <f t="shared" si="24"/>
        <v>#DIV/0!</v>
      </c>
    </row>
    <row r="471" spans="1:3" ht="12.75">
      <c r="A471" s="27" t="s">
        <v>83</v>
      </c>
      <c r="B471" s="6">
        <f>COUNTIF(IACE!$AP$6:$AP$65536,A471)</f>
        <v>0</v>
      </c>
      <c r="C471" s="13" t="e">
        <f t="shared" si="24"/>
        <v>#DIV/0!</v>
      </c>
    </row>
    <row r="472" spans="1:3" ht="12.75">
      <c r="A472" s="27" t="s">
        <v>120</v>
      </c>
      <c r="B472" s="6">
        <f>COUNTIF(IACE!$AP$6:$AP$65536,A472)</f>
        <v>0</v>
      </c>
      <c r="C472" s="13" t="e">
        <f t="shared" si="24"/>
        <v>#DIV/0!</v>
      </c>
    </row>
    <row r="473" spans="1:3" ht="12.75">
      <c r="A473" s="27" t="s">
        <v>80</v>
      </c>
      <c r="B473" s="6">
        <f>COUNTIF(IACE!$AP$6:$AP$65536,A473)</f>
        <v>0</v>
      </c>
      <c r="C473" s="13" t="e">
        <f t="shared" si="24"/>
        <v>#DIV/0!</v>
      </c>
    </row>
    <row r="474" spans="1:3" ht="12.75">
      <c r="A474" s="27" t="s">
        <v>15</v>
      </c>
      <c r="B474" s="6">
        <f>COUNTIF(IACE!$AP$6:$AP$65536,A474)</f>
        <v>0</v>
      </c>
      <c r="C474" s="13" t="e">
        <f t="shared" si="24"/>
        <v>#DIV/0!</v>
      </c>
    </row>
    <row r="475" spans="1:3" ht="13.5" thickBot="1">
      <c r="A475" s="11" t="s">
        <v>9</v>
      </c>
      <c r="B475" s="12">
        <f>SUM(B469:B474)</f>
        <v>0</v>
      </c>
      <c r="C475" s="14" t="e">
        <f>SUM(C469:C474)</f>
        <v>#DIV/0!</v>
      </c>
    </row>
    <row r="481" ht="12.75">
      <c r="A481" s="1" t="s">
        <v>121</v>
      </c>
    </row>
    <row r="483" ht="12.75">
      <c r="A483" s="22" t="s">
        <v>122</v>
      </c>
    </row>
    <row r="484" ht="13.5" thickBot="1"/>
    <row r="485" spans="1:3" ht="12.75">
      <c r="A485" s="7"/>
      <c r="B485" s="8" t="s">
        <v>7</v>
      </c>
      <c r="C485" s="9" t="s">
        <v>8</v>
      </c>
    </row>
    <row r="486" spans="1:3" ht="12.75">
      <c r="A486" s="27" t="s">
        <v>74</v>
      </c>
      <c r="B486" s="6">
        <f>COUNTIF(IACE!$AQ$6:$AQ$65536,A486)</f>
        <v>0</v>
      </c>
      <c r="C486" s="13" t="e">
        <f>+B486/$C$5</f>
        <v>#DIV/0!</v>
      </c>
    </row>
    <row r="487" spans="1:3" ht="12.75">
      <c r="A487" s="27" t="s">
        <v>75</v>
      </c>
      <c r="B487" s="6">
        <f>COUNTIF(IACE!$AQ$6:$AQ$65536,A487)</f>
        <v>0</v>
      </c>
      <c r="C487" s="13" t="e">
        <f>+B487/$C$5</f>
        <v>#DIV/0!</v>
      </c>
    </row>
    <row r="488" spans="1:3" ht="12.75">
      <c r="A488" s="27" t="s">
        <v>76</v>
      </c>
      <c r="B488" s="6">
        <f>COUNTIF(IACE!$AQ$6:$AQ$65536,A488)</f>
        <v>0</v>
      </c>
      <c r="C488" s="13" t="e">
        <f>+B488/$C$5</f>
        <v>#DIV/0!</v>
      </c>
    </row>
    <row r="489" spans="1:3" ht="12.75">
      <c r="A489" s="27" t="s">
        <v>77</v>
      </c>
      <c r="B489" s="6">
        <f>COUNTIF(IACE!$AQ$6:$AQ$65536,A489)</f>
        <v>0</v>
      </c>
      <c r="C489" s="13" t="e">
        <f>+B489/$C$5</f>
        <v>#DIV/0!</v>
      </c>
    </row>
    <row r="490" spans="1:3" ht="12.75">
      <c r="A490" s="27" t="s">
        <v>15</v>
      </c>
      <c r="B490" s="6">
        <f>COUNTIF(IACE!$AQ$6:$AQ$65536,A490)</f>
        <v>0</v>
      </c>
      <c r="C490" s="13" t="e">
        <f>+B490/$C$5</f>
        <v>#DIV/0!</v>
      </c>
    </row>
    <row r="491" spans="1:3" ht="13.5" thickBot="1">
      <c r="A491" s="11" t="s">
        <v>9</v>
      </c>
      <c r="B491" s="12">
        <f>SUM(B486:B490)</f>
        <v>0</v>
      </c>
      <c r="C491" s="14" t="e">
        <f>SUM(C486:C490)</f>
        <v>#DIV/0!</v>
      </c>
    </row>
    <row r="497" ht="12.75">
      <c r="A497" s="28" t="s">
        <v>154</v>
      </c>
    </row>
    <row r="498" ht="13.5" thickBot="1"/>
    <row r="499" spans="1:3" ht="12.75">
      <c r="A499" s="7"/>
      <c r="B499" s="8" t="s">
        <v>7</v>
      </c>
      <c r="C499" s="9" t="s">
        <v>8</v>
      </c>
    </row>
    <row r="500" spans="1:3" ht="12.75">
      <c r="A500" s="27" t="s">
        <v>74</v>
      </c>
      <c r="B500" s="6">
        <f>COUNTIF(IACE!$AR$6:$AR$65536,A500)</f>
        <v>0</v>
      </c>
      <c r="C500" s="13" t="e">
        <f>+B500/$C$5</f>
        <v>#DIV/0!</v>
      </c>
    </row>
    <row r="501" spans="1:3" ht="12.75">
      <c r="A501" s="27" t="s">
        <v>75</v>
      </c>
      <c r="B501" s="6">
        <f>COUNTIF(IACE!$AR$6:$AR$65536,A501)</f>
        <v>0</v>
      </c>
      <c r="C501" s="13" t="e">
        <f>+B501/$C$5</f>
        <v>#DIV/0!</v>
      </c>
    </row>
    <row r="502" spans="1:3" ht="12.75">
      <c r="A502" s="27" t="s">
        <v>76</v>
      </c>
      <c r="B502" s="6">
        <f>COUNTIF(IACE!$AR$6:$AR$65536,A502)</f>
        <v>0</v>
      </c>
      <c r="C502" s="13" t="e">
        <f>+B502/$C$5</f>
        <v>#DIV/0!</v>
      </c>
    </row>
    <row r="503" spans="1:3" ht="12.75">
      <c r="A503" s="27" t="s">
        <v>77</v>
      </c>
      <c r="B503" s="6">
        <f>COUNTIF(IACE!$AR$6:$AR$65536,A503)</f>
        <v>0</v>
      </c>
      <c r="C503" s="13" t="e">
        <f>+B503/$C$5</f>
        <v>#DIV/0!</v>
      </c>
    </row>
    <row r="504" spans="1:3" ht="12.75">
      <c r="A504" s="27" t="s">
        <v>15</v>
      </c>
      <c r="B504" s="6">
        <f>COUNTIF(IACE!$AR$6:$AR$65536,A504)</f>
        <v>0</v>
      </c>
      <c r="C504" s="13" t="e">
        <f>+B504/$C$5</f>
        <v>#DIV/0!</v>
      </c>
    </row>
    <row r="505" spans="1:3" ht="13.5" thickBot="1">
      <c r="A505" s="11" t="s">
        <v>9</v>
      </c>
      <c r="B505" s="12">
        <f>SUM(B500:B504)</f>
        <v>0</v>
      </c>
      <c r="C505" s="14" t="e">
        <f>SUM(C500:C504)</f>
        <v>#DIV/0!</v>
      </c>
    </row>
    <row r="511" ht="12.75">
      <c r="A511" s="28" t="s">
        <v>138</v>
      </c>
    </row>
    <row r="512" ht="13.5" thickBot="1"/>
    <row r="513" spans="1:3" ht="12.75">
      <c r="A513" s="7"/>
      <c r="B513" s="8" t="s">
        <v>7</v>
      </c>
      <c r="C513" s="9" t="s">
        <v>8</v>
      </c>
    </row>
    <row r="514" spans="1:3" ht="12.75">
      <c r="A514" s="27" t="s">
        <v>74</v>
      </c>
      <c r="B514" s="6">
        <f>COUNTIF(IACE!$AS$6:$AS$65536,A514)</f>
        <v>0</v>
      </c>
      <c r="C514" s="13" t="e">
        <f>+B514/$C$5</f>
        <v>#DIV/0!</v>
      </c>
    </row>
    <row r="515" spans="1:3" ht="12.75">
      <c r="A515" s="27" t="s">
        <v>75</v>
      </c>
      <c r="B515" s="6">
        <f>COUNTIF(IACE!$AS$6:$AS$65536,A515)</f>
        <v>0</v>
      </c>
      <c r="C515" s="13" t="e">
        <f>+B515/$C$5</f>
        <v>#DIV/0!</v>
      </c>
    </row>
    <row r="516" spans="1:3" ht="12.75">
      <c r="A516" s="27" t="s">
        <v>76</v>
      </c>
      <c r="B516" s="6">
        <f>COUNTIF(IACE!$AS$6:$AS$65536,A516)</f>
        <v>0</v>
      </c>
      <c r="C516" s="13" t="e">
        <f>+B516/$C$5</f>
        <v>#DIV/0!</v>
      </c>
    </row>
    <row r="517" spans="1:3" ht="12.75">
      <c r="A517" s="27" t="s">
        <v>77</v>
      </c>
      <c r="B517" s="6">
        <f>COUNTIF(IACE!$AS$6:$AS$65536,A517)</f>
        <v>0</v>
      </c>
      <c r="C517" s="13" t="e">
        <f>+B517/$C$5</f>
        <v>#DIV/0!</v>
      </c>
    </row>
    <row r="518" spans="1:3" ht="12.75">
      <c r="A518" s="27" t="s">
        <v>15</v>
      </c>
      <c r="B518" s="6">
        <f>COUNTIF(IACE!$AS$6:$AS$65536,A518)</f>
        <v>0</v>
      </c>
      <c r="C518" s="13" t="e">
        <f>+B518/$C$5</f>
        <v>#DIV/0!</v>
      </c>
    </row>
    <row r="519" spans="1:3" ht="13.5" thickBot="1">
      <c r="A519" s="11" t="s">
        <v>9</v>
      </c>
      <c r="B519" s="12">
        <f>SUM(B514:B518)</f>
        <v>0</v>
      </c>
      <c r="C519" s="14" t="e">
        <f>SUM(C514:C518)</f>
        <v>#DIV/0!</v>
      </c>
    </row>
    <row r="527" ht="12.75">
      <c r="A527" s="28" t="s">
        <v>155</v>
      </c>
    </row>
    <row r="528" ht="13.5" thickBot="1"/>
    <row r="529" spans="1:3" ht="12.75">
      <c r="A529" s="7"/>
      <c r="B529" s="8" t="s">
        <v>7</v>
      </c>
      <c r="C529" s="9" t="s">
        <v>8</v>
      </c>
    </row>
    <row r="530" spans="1:3" ht="12.75">
      <c r="A530" s="27" t="s">
        <v>74</v>
      </c>
      <c r="B530" s="6">
        <f>COUNTIF(IACE!$AT$6:$AT$65536,A530)</f>
        <v>0</v>
      </c>
      <c r="C530" s="13" t="e">
        <f>+B530/$C$5</f>
        <v>#DIV/0!</v>
      </c>
    </row>
    <row r="531" spans="1:3" ht="12.75">
      <c r="A531" s="27" t="s">
        <v>75</v>
      </c>
      <c r="B531" s="6">
        <f>COUNTIF(IACE!$AT$6:$AT$65536,A531)</f>
        <v>0</v>
      </c>
      <c r="C531" s="13" t="e">
        <f>+B531/$C$5</f>
        <v>#DIV/0!</v>
      </c>
    </row>
    <row r="532" spans="1:3" ht="12.75">
      <c r="A532" s="27" t="s">
        <v>76</v>
      </c>
      <c r="B532" s="6">
        <f>COUNTIF(IACE!$AT$6:$AT$65536,A532)</f>
        <v>0</v>
      </c>
      <c r="C532" s="13" t="e">
        <f>+B532/$C$5</f>
        <v>#DIV/0!</v>
      </c>
    </row>
    <row r="533" spans="1:3" ht="12.75">
      <c r="A533" s="27" t="s">
        <v>77</v>
      </c>
      <c r="B533" s="6">
        <f>COUNTIF(IACE!$AT$6:$AT$65536,A533)</f>
        <v>0</v>
      </c>
      <c r="C533" s="13" t="e">
        <f>+B533/$C$5</f>
        <v>#DIV/0!</v>
      </c>
    </row>
    <row r="534" spans="1:3" ht="12.75">
      <c r="A534" s="27" t="s">
        <v>15</v>
      </c>
      <c r="B534" s="6">
        <f>COUNTIF(IACE!$AT$6:$AT$65536,A534)</f>
        <v>0</v>
      </c>
      <c r="C534" s="13" t="e">
        <f>+B534/$C$5</f>
        <v>#DIV/0!</v>
      </c>
    </row>
    <row r="535" spans="1:3" ht="13.5" thickBot="1">
      <c r="A535" s="11" t="s">
        <v>9</v>
      </c>
      <c r="B535" s="12">
        <f>SUM(B530:B534)</f>
        <v>0</v>
      </c>
      <c r="C535" s="14" t="e">
        <f>SUM(C530:C534)</f>
        <v>#DIV/0!</v>
      </c>
    </row>
    <row r="541" ht="12.75">
      <c r="A541" s="28" t="s">
        <v>156</v>
      </c>
    </row>
    <row r="542" ht="13.5" thickBot="1"/>
    <row r="543" spans="1:3" ht="12.75">
      <c r="A543" s="7"/>
      <c r="B543" s="8" t="s">
        <v>7</v>
      </c>
      <c r="C543" s="9" t="s">
        <v>8</v>
      </c>
    </row>
    <row r="544" spans="1:3" ht="12.75">
      <c r="A544" s="27" t="s">
        <v>74</v>
      </c>
      <c r="B544" s="6">
        <f>COUNTIF(IACE!$AU$6:$AU$65536,A544)</f>
        <v>0</v>
      </c>
      <c r="C544" s="13" t="e">
        <f>+B544/$C$5</f>
        <v>#DIV/0!</v>
      </c>
    </row>
    <row r="545" spans="1:3" ht="12.75">
      <c r="A545" s="27" t="s">
        <v>75</v>
      </c>
      <c r="B545" s="6">
        <f>COUNTIF(IACE!$AU$6:$AU$65536,A545)</f>
        <v>0</v>
      </c>
      <c r="C545" s="13" t="e">
        <f>+B545/$C$5</f>
        <v>#DIV/0!</v>
      </c>
    </row>
    <row r="546" spans="1:3" ht="12.75">
      <c r="A546" s="27" t="s">
        <v>76</v>
      </c>
      <c r="B546" s="6">
        <f>COUNTIF(IACE!$AU$6:$AU$65536,A546)</f>
        <v>0</v>
      </c>
      <c r="C546" s="13" t="e">
        <f>+B546/$C$5</f>
        <v>#DIV/0!</v>
      </c>
    </row>
    <row r="547" spans="1:3" ht="12.75">
      <c r="A547" s="27" t="s">
        <v>77</v>
      </c>
      <c r="B547" s="6">
        <f>COUNTIF(IACE!$AU$6:$AU$65536,A547)</f>
        <v>0</v>
      </c>
      <c r="C547" s="13" t="e">
        <f>+B547/$C$5</f>
        <v>#DIV/0!</v>
      </c>
    </row>
    <row r="548" spans="1:3" ht="12.75">
      <c r="A548" s="27" t="s">
        <v>15</v>
      </c>
      <c r="B548" s="6">
        <f>COUNTIF(IACE!$AU$6:$AU$65536,A548)</f>
        <v>0</v>
      </c>
      <c r="C548" s="13" t="e">
        <f>+B548/$C$5</f>
        <v>#DIV/0!</v>
      </c>
    </row>
    <row r="549" spans="1:3" ht="13.5" thickBot="1">
      <c r="A549" s="11" t="s">
        <v>9</v>
      </c>
      <c r="B549" s="12">
        <f>SUM(B544:B548)</f>
        <v>0</v>
      </c>
      <c r="C549" s="14" t="e">
        <f>SUM(C544:C548)</f>
        <v>#DIV/0!</v>
      </c>
    </row>
    <row r="555" ht="12.75">
      <c r="A555" s="28" t="s">
        <v>123</v>
      </c>
    </row>
    <row r="556" ht="13.5" thickBot="1"/>
    <row r="557" spans="1:3" ht="12.75">
      <c r="A557" s="7"/>
      <c r="B557" s="8" t="s">
        <v>7</v>
      </c>
      <c r="C557" s="9" t="s">
        <v>8</v>
      </c>
    </row>
    <row r="558" spans="1:3" ht="12.75">
      <c r="A558" s="27" t="s">
        <v>74</v>
      </c>
      <c r="B558" s="6">
        <f>COUNTIF(IACE!$AV$6:$AV$65536,A558)</f>
        <v>0</v>
      </c>
      <c r="C558" s="13" t="e">
        <f>+B558/$C$5</f>
        <v>#DIV/0!</v>
      </c>
    </row>
    <row r="559" spans="1:3" ht="12.75">
      <c r="A559" s="27" t="s">
        <v>75</v>
      </c>
      <c r="B559" s="6">
        <f>COUNTIF(IACE!$AV$6:$AV$65536,A559)</f>
        <v>0</v>
      </c>
      <c r="C559" s="13" t="e">
        <f>+B559/$C$5</f>
        <v>#DIV/0!</v>
      </c>
    </row>
    <row r="560" spans="1:3" ht="12.75">
      <c r="A560" s="27" t="s">
        <v>76</v>
      </c>
      <c r="B560" s="6">
        <f>COUNTIF(IACE!$AV$6:$AV$65536,A560)</f>
        <v>0</v>
      </c>
      <c r="C560" s="13" t="e">
        <f>+B560/$C$5</f>
        <v>#DIV/0!</v>
      </c>
    </row>
    <row r="561" spans="1:3" ht="12.75">
      <c r="A561" s="27" t="s">
        <v>77</v>
      </c>
      <c r="B561" s="6">
        <f>COUNTIF(IACE!$AV$6:$AV$65536,A561)</f>
        <v>0</v>
      </c>
      <c r="C561" s="13" t="e">
        <f>+B561/$C$5</f>
        <v>#DIV/0!</v>
      </c>
    </row>
    <row r="562" spans="1:3" ht="12.75">
      <c r="A562" s="27" t="s">
        <v>15</v>
      </c>
      <c r="B562" s="6">
        <f>COUNTIF(IACE!$AV$6:$AV$65536,A562)</f>
        <v>0</v>
      </c>
      <c r="C562" s="13" t="e">
        <f>+B562/$C$5</f>
        <v>#DIV/0!</v>
      </c>
    </row>
    <row r="563" spans="1:3" ht="13.5" thickBot="1">
      <c r="A563" s="11" t="s">
        <v>9</v>
      </c>
      <c r="B563" s="12">
        <f>SUM(B558:B562)</f>
        <v>0</v>
      </c>
      <c r="C563" s="14" t="e">
        <f>SUM(C558:C562)</f>
        <v>#DIV/0!</v>
      </c>
    </row>
    <row r="568" ht="12.75">
      <c r="A568" s="22" t="s">
        <v>124</v>
      </c>
    </row>
    <row r="569" ht="13.5" thickBot="1"/>
    <row r="570" spans="1:3" ht="12.75">
      <c r="A570" s="7"/>
      <c r="B570" s="8" t="s">
        <v>7</v>
      </c>
      <c r="C570" s="9" t="s">
        <v>8</v>
      </c>
    </row>
    <row r="571" spans="1:3" ht="12.75">
      <c r="A571" s="27" t="s">
        <v>74</v>
      </c>
      <c r="B571" s="6">
        <f>COUNTIF(IACE!$AW$6:$AW$65536,A571)</f>
        <v>0</v>
      </c>
      <c r="C571" s="13" t="e">
        <f>+B571/$C$5</f>
        <v>#DIV/0!</v>
      </c>
    </row>
    <row r="572" spans="1:3" ht="12.75">
      <c r="A572" s="27" t="s">
        <v>75</v>
      </c>
      <c r="B572" s="6">
        <f>COUNTIF(IACE!$AW$6:$AW$65536,A572)</f>
        <v>0</v>
      </c>
      <c r="C572" s="13" t="e">
        <f>+B572/$C$5</f>
        <v>#DIV/0!</v>
      </c>
    </row>
    <row r="573" spans="1:3" ht="12.75">
      <c r="A573" s="27" t="s">
        <v>76</v>
      </c>
      <c r="B573" s="6">
        <f>COUNTIF(IACE!$AW$6:$AW$65536,A573)</f>
        <v>0</v>
      </c>
      <c r="C573" s="13" t="e">
        <f>+B573/$C$5</f>
        <v>#DIV/0!</v>
      </c>
    </row>
    <row r="574" spans="1:3" ht="12.75">
      <c r="A574" s="27" t="s">
        <v>77</v>
      </c>
      <c r="B574" s="6">
        <f>COUNTIF(IACE!$AW$6:$AW$65536,A574)</f>
        <v>0</v>
      </c>
      <c r="C574" s="13" t="e">
        <f>+B574/$C$5</f>
        <v>#DIV/0!</v>
      </c>
    </row>
    <row r="575" spans="1:3" ht="12.75">
      <c r="A575" s="27" t="s">
        <v>15</v>
      </c>
      <c r="B575" s="6">
        <f>COUNTIF(IACE!$AW$6:$AW$65536,A575)</f>
        <v>0</v>
      </c>
      <c r="C575" s="13" t="e">
        <f>+B575/$C$5</f>
        <v>#DIV/0!</v>
      </c>
    </row>
    <row r="576" spans="1:3" ht="13.5" thickBot="1">
      <c r="A576" s="11" t="s">
        <v>9</v>
      </c>
      <c r="B576" s="12">
        <f>SUM(B571:B575)</f>
        <v>0</v>
      </c>
      <c r="C576" s="14" t="e">
        <f>SUM(C571:C575)</f>
        <v>#DIV/0!</v>
      </c>
    </row>
    <row r="584" ht="12.75">
      <c r="A584" s="22" t="s">
        <v>125</v>
      </c>
    </row>
    <row r="585" ht="13.5" thickBot="1"/>
    <row r="586" spans="1:3" ht="12.75">
      <c r="A586" s="7"/>
      <c r="B586" s="8" t="s">
        <v>7</v>
      </c>
      <c r="C586" s="9" t="s">
        <v>8</v>
      </c>
    </row>
    <row r="587" spans="1:3" ht="12.75">
      <c r="A587" s="27" t="s">
        <v>74</v>
      </c>
      <c r="B587" s="6">
        <f>COUNTIF(IACE!$AX$6:$AX$65536,A587)</f>
        <v>0</v>
      </c>
      <c r="C587" s="13" t="e">
        <f>+B587/$C$5</f>
        <v>#DIV/0!</v>
      </c>
    </row>
    <row r="588" spans="1:3" ht="12.75">
      <c r="A588" s="27" t="s">
        <v>75</v>
      </c>
      <c r="B588" s="6">
        <f>COUNTIF(IACE!$AX$6:$AX$65536,A588)</f>
        <v>0</v>
      </c>
      <c r="C588" s="13" t="e">
        <f>+B588/$C$5</f>
        <v>#DIV/0!</v>
      </c>
    </row>
    <row r="589" spans="1:3" ht="12.75">
      <c r="A589" s="27" t="s">
        <v>76</v>
      </c>
      <c r="B589" s="6">
        <f>COUNTIF(IACE!$AX$6:$AX$65536,A589)</f>
        <v>0</v>
      </c>
      <c r="C589" s="13" t="e">
        <f>+B589/$C$5</f>
        <v>#DIV/0!</v>
      </c>
    </row>
    <row r="590" spans="1:3" ht="12.75">
      <c r="A590" s="27" t="s">
        <v>77</v>
      </c>
      <c r="B590" s="6">
        <f>COUNTIF(IACE!$AX$6:$AX$65536,A590)</f>
        <v>0</v>
      </c>
      <c r="C590" s="13" t="e">
        <f>+B590/$C$5</f>
        <v>#DIV/0!</v>
      </c>
    </row>
    <row r="591" spans="1:3" ht="12.75">
      <c r="A591" s="27" t="s">
        <v>15</v>
      </c>
      <c r="B591" s="6">
        <f>COUNTIF(IACE!$AX$6:$AX$65536,A591)</f>
        <v>0</v>
      </c>
      <c r="C591" s="13" t="e">
        <f>+B591/$C$5</f>
        <v>#DIV/0!</v>
      </c>
    </row>
    <row r="592" spans="1:3" ht="13.5" thickBot="1">
      <c r="A592" s="11" t="s">
        <v>9</v>
      </c>
      <c r="B592" s="12">
        <f>SUM(B587:B591)</f>
        <v>0</v>
      </c>
      <c r="C592" s="14" t="e">
        <f>SUM(C587:C591)</f>
        <v>#DIV/0!</v>
      </c>
    </row>
    <row r="598" ht="12.75">
      <c r="A598" s="1" t="s">
        <v>126</v>
      </c>
    </row>
    <row r="599" ht="13.5" thickBot="1"/>
    <row r="600" spans="1:3" ht="12.75">
      <c r="A600" s="7"/>
      <c r="B600" s="8" t="s">
        <v>7</v>
      </c>
      <c r="C600" s="9" t="s">
        <v>8</v>
      </c>
    </row>
    <row r="601" spans="1:3" ht="12.75">
      <c r="A601" s="27" t="s">
        <v>146</v>
      </c>
      <c r="B601" s="6">
        <f>COUNTIF(IACE!$AY$6:$AY$65536,A601)</f>
        <v>0</v>
      </c>
      <c r="C601" s="13" t="e">
        <f aca="true" t="shared" si="25" ref="C601:C606">+B601/$C$5</f>
        <v>#DIV/0!</v>
      </c>
    </row>
    <row r="602" spans="1:3" ht="12.75">
      <c r="A602" s="27" t="s">
        <v>147</v>
      </c>
      <c r="B602" s="6">
        <f>COUNTIF(IACE!$AY$6:$AY$65536,A602)</f>
        <v>0</v>
      </c>
      <c r="C602" s="13" t="e">
        <f t="shared" si="25"/>
        <v>#DIV/0!</v>
      </c>
    </row>
    <row r="603" spans="1:3" ht="12.75">
      <c r="A603" s="27" t="s">
        <v>83</v>
      </c>
      <c r="B603" s="6">
        <f>COUNTIF(IACE!$AY$6:$AY$65536,A603)</f>
        <v>0</v>
      </c>
      <c r="C603" s="13" t="e">
        <f t="shared" si="25"/>
        <v>#DIV/0!</v>
      </c>
    </row>
    <row r="604" spans="1:3" ht="12.75">
      <c r="A604" s="27" t="s">
        <v>148</v>
      </c>
      <c r="B604" s="6">
        <f>COUNTIF(IACE!$AY$6:$AY$65536,A604)</f>
        <v>0</v>
      </c>
      <c r="C604" s="13" t="e">
        <f t="shared" si="25"/>
        <v>#DIV/0!</v>
      </c>
    </row>
    <row r="605" spans="1:3" ht="12.75">
      <c r="A605" s="27" t="s">
        <v>80</v>
      </c>
      <c r="B605" s="6">
        <f>COUNTIF(IACE!$AY$6:$AY$65536,A605)</f>
        <v>0</v>
      </c>
      <c r="C605" s="13" t="e">
        <f t="shared" si="25"/>
        <v>#DIV/0!</v>
      </c>
    </row>
    <row r="606" spans="1:3" ht="12.75">
      <c r="A606" s="27" t="s">
        <v>15</v>
      </c>
      <c r="B606" s="6">
        <f>COUNTIF(IACE!$AY$6:$AY$65536,A606)</f>
        <v>0</v>
      </c>
      <c r="C606" s="13" t="e">
        <f t="shared" si="25"/>
        <v>#DIV/0!</v>
      </c>
    </row>
    <row r="607" spans="1:3" ht="13.5" thickBot="1">
      <c r="A607" s="11" t="s">
        <v>9</v>
      </c>
      <c r="B607" s="12">
        <f>SUM(B601:B606)</f>
        <v>0</v>
      </c>
      <c r="C607" s="14" t="e">
        <f>SUM(C601:C606)</f>
        <v>#DIV/0!</v>
      </c>
    </row>
  </sheetData>
  <sheetProtection/>
  <protectedRanges>
    <protectedRange sqref="A95" name="Rango1"/>
  </protectedRanges>
  <printOptions/>
  <pageMargins left="0.3937007874015748" right="0.3937007874015748" top="0.5905511811023623" bottom="0.5905511811023623" header="0" footer="0"/>
  <pageSetup fitToHeight="6" horizontalDpi="360" verticalDpi="360" orientation="portrait" paperSize="9" scale="88" r:id="rId2"/>
  <headerFooter alignWithMargins="0">
    <oddFooter>&amp;C&amp;P</oddFooter>
  </headerFooter>
  <rowBreaks count="10" manualBreakCount="10">
    <brk id="60" max="255" man="1"/>
    <brk id="119" max="255" man="1"/>
    <brk id="177" max="8" man="1"/>
    <brk id="234" max="8" man="1"/>
    <brk id="292" max="8" man="1"/>
    <brk id="350" max="8" man="1"/>
    <brk id="409" max="8" man="1"/>
    <brk id="465" max="8" man="1"/>
    <brk id="526" max="8" man="1"/>
    <brk id="58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Federico Sedano Acosta</cp:lastModifiedBy>
  <cp:lastPrinted>2015-07-22T16:13:38Z</cp:lastPrinted>
  <dcterms:created xsi:type="dcterms:W3CDTF">2008-07-21T11:48:36Z</dcterms:created>
  <dcterms:modified xsi:type="dcterms:W3CDTF">2016-07-25T18:14:35Z</dcterms:modified>
  <cp:category/>
  <cp:version/>
  <cp:contentType/>
  <cp:contentStatus/>
</cp:coreProperties>
</file>